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0.132\病院再編\6年度事業関係\★病院運営課\27公営企業\250227_経営比較分析表の公表について\最終版\"/>
    </mc:Choice>
  </mc:AlternateContent>
  <xr:revisionPtr revIDLastSave="0" documentId="13_ncr:1_{C9D9EEC0-C16B-46A2-BF18-F8A1AA229C8A}" xr6:coauthVersionLast="47" xr6:coauthVersionMax="47" xr10:uidLastSave="{00000000-0000-0000-0000-000000000000}"/>
  <workbookProtection workbookAlgorithmName="SHA-512" workbookHashValue="ALqtGvuUsqP7YRbQIVD/OVu/6vGm4Hp3qwIFnIfYrCJdAMbbI/Kckh87lL6tw52CKKDJpUeTVcQyQhe8LGQaeg==" workbookSaltValue="ZLyEj8nVUJvECMQFI6zFJQ==" workbookSpinCount="100000" lockStructure="1"/>
  <bookViews>
    <workbookView xWindow="-12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MO79" i="4" s="1"/>
  <c r="FC7" i="5"/>
  <c r="LZ79" i="4" s="1"/>
  <c r="FB7" i="5"/>
  <c r="LK79" i="4" s="1"/>
  <c r="FA7" i="5"/>
  <c r="KV79" i="4" s="1"/>
  <c r="EZ7" i="5"/>
  <c r="KG79" i="4" s="1"/>
  <c r="EX7" i="5"/>
  <c r="JB80" i="4" s="1"/>
  <c r="EW7" i="5"/>
  <c r="IM80" i="4" s="1"/>
  <c r="EV7" i="5"/>
  <c r="HX80" i="4" s="1"/>
  <c r="EU7" i="5"/>
  <c r="ET7" i="5"/>
  <c r="ES7" i="5"/>
  <c r="ER7" i="5"/>
  <c r="EQ7" i="5"/>
  <c r="EP7" i="5"/>
  <c r="EO7" i="5"/>
  <c r="EM7" i="5"/>
  <c r="EL7" i="5"/>
  <c r="EZ80" i="4" s="1"/>
  <c r="EK7" i="5"/>
  <c r="EK80" i="4" s="1"/>
  <c r="EJ7" i="5"/>
  <c r="DV80" i="4" s="1"/>
  <c r="EI7" i="5"/>
  <c r="EH7" i="5"/>
  <c r="EG7" i="5"/>
  <c r="EZ79" i="4" s="1"/>
  <c r="EF7" i="5"/>
  <c r="EE7" i="5"/>
  <c r="ED7" i="5"/>
  <c r="EB7" i="5"/>
  <c r="BX80" i="4" s="1"/>
  <c r="EA7" i="5"/>
  <c r="BI80" i="4" s="1"/>
  <c r="DZ7" i="5"/>
  <c r="AT80" i="4" s="1"/>
  <c r="DY7" i="5"/>
  <c r="AE80" i="4" s="1"/>
  <c r="DX7" i="5"/>
  <c r="P80" i="4" s="1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KF55" i="4" s="1"/>
  <c r="DF7" i="5"/>
  <c r="DE7" i="5"/>
  <c r="DD7" i="5"/>
  <c r="DC7" i="5"/>
  <c r="HG56" i="4" s="1"/>
  <c r="DB7" i="5"/>
  <c r="GR56" i="4" s="1"/>
  <c r="DA7" i="5"/>
  <c r="IZ55" i="4" s="1"/>
  <c r="CZ7" i="5"/>
  <c r="IK55" i="4" s="1"/>
  <c r="CY7" i="5"/>
  <c r="HV55" i="4" s="1"/>
  <c r="CX7" i="5"/>
  <c r="HG55" i="4" s="1"/>
  <c r="CW7" i="5"/>
  <c r="GR55" i="4" s="1"/>
  <c r="CU7" i="5"/>
  <c r="FL56" i="4" s="1"/>
  <c r="CT7" i="5"/>
  <c r="EW56" i="4" s="1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BX55" i="4" s="1"/>
  <c r="CD7" i="5"/>
  <c r="BI55" i="4" s="1"/>
  <c r="CC7" i="5"/>
  <c r="AT55" i="4" s="1"/>
  <c r="CB7" i="5"/>
  <c r="AE55" i="4" s="1"/>
  <c r="CA7" i="5"/>
  <c r="P55" i="4" s="1"/>
  <c r="BY7" i="5"/>
  <c r="MN34" i="4" s="1"/>
  <c r="BX7" i="5"/>
  <c r="LY34" i="4" s="1"/>
  <c r="BW7" i="5"/>
  <c r="LJ34" i="4" s="1"/>
  <c r="BV7" i="5"/>
  <c r="KU34" i="4" s="1"/>
  <c r="BU7" i="5"/>
  <c r="KF34" i="4" s="1"/>
  <c r="BT7" i="5"/>
  <c r="MN33" i="4" s="1"/>
  <c r="BS7" i="5"/>
  <c r="BR7" i="5"/>
  <c r="BQ7" i="5"/>
  <c r="BP7" i="5"/>
  <c r="BN7" i="5"/>
  <c r="BM7" i="5"/>
  <c r="BL7" i="5"/>
  <c r="BK7" i="5"/>
  <c r="BJ7" i="5"/>
  <c r="GR34" i="4" s="1"/>
  <c r="BI7" i="5"/>
  <c r="BH7" i="5"/>
  <c r="BG7" i="5"/>
  <c r="BF7" i="5"/>
  <c r="BE7" i="5"/>
  <c r="BC7" i="5"/>
  <c r="FL34" i="4" s="1"/>
  <c r="BB7" i="5"/>
  <c r="EW34" i="4" s="1"/>
  <c r="BA7" i="5"/>
  <c r="EH34" i="4" s="1"/>
  <c r="AZ7" i="5"/>
  <c r="DS34" i="4" s="1"/>
  <c r="AY7" i="5"/>
  <c r="DD34" i="4" s="1"/>
  <c r="AX7" i="5"/>
  <c r="AW7" i="5"/>
  <c r="EW33" i="4" s="1"/>
  <c r="AV7" i="5"/>
  <c r="EH33" i="4" s="1"/>
  <c r="AU7" i="5"/>
  <c r="DS33" i="4" s="1"/>
  <c r="AT7" i="5"/>
  <c r="AR7" i="5"/>
  <c r="BX34" i="4" s="1"/>
  <c r="AQ7" i="5"/>
  <c r="AP7" i="5"/>
  <c r="AO7" i="5"/>
  <c r="AN7" i="5"/>
  <c r="P34" i="4" s="1"/>
  <c r="AM7" i="5"/>
  <c r="AL7" i="5"/>
  <c r="BI33" i="4" s="1"/>
  <c r="AK7" i="5"/>
  <c r="AT33" i="4" s="1"/>
  <c r="AJ7" i="5"/>
  <c r="AE33" i="4" s="1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JW12" i="4" s="1"/>
  <c r="AF6" i="5"/>
  <c r="ID12" i="4" s="1"/>
  <c r="AE6" i="5"/>
  <c r="LP10" i="4" s="1"/>
  <c r="AD6" i="5"/>
  <c r="JW10" i="4" s="1"/>
  <c r="AC6" i="5"/>
  <c r="ID10" i="4" s="1"/>
  <c r="AB6" i="5"/>
  <c r="LP8" i="4" s="1"/>
  <c r="AA6" i="5"/>
  <c r="Z6" i="5"/>
  <c r="Y6" i="5"/>
  <c r="FZ12" i="4" s="1"/>
  <c r="X6" i="5"/>
  <c r="EG12" i="4" s="1"/>
  <c r="W6" i="5"/>
  <c r="CN12" i="4" s="1"/>
  <c r="V6" i="5"/>
  <c r="AU12" i="4" s="1"/>
  <c r="U6" i="5"/>
  <c r="B12" i="4" s="1"/>
  <c r="T6" i="5"/>
  <c r="FZ10" i="4" s="1"/>
  <c r="S6" i="5"/>
  <c r="EG10" i="4" s="1"/>
  <c r="R6" i="5"/>
  <c r="CN10" i="4" s="1"/>
  <c r="Q6" i="5"/>
  <c r="AU10" i="4" s="1"/>
  <c r="P6" i="5"/>
  <c r="B10" i="4" s="1"/>
  <c r="O6" i="5"/>
  <c r="N6" i="5"/>
  <c r="EG8" i="4" s="1"/>
  <c r="M6" i="5"/>
  <c r="CN8" i="4" s="1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G90" i="4"/>
  <c r="MO80" i="4"/>
  <c r="LZ80" i="4"/>
  <c r="LK80" i="4"/>
  <c r="KV80" i="4"/>
  <c r="KG80" i="4"/>
  <c r="HI80" i="4"/>
  <c r="GT80" i="4"/>
  <c r="FO80" i="4"/>
  <c r="DG80" i="4"/>
  <c r="JB79" i="4"/>
  <c r="IM79" i="4"/>
  <c r="HX79" i="4"/>
  <c r="HI79" i="4"/>
  <c r="GT79" i="4"/>
  <c r="FO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EH56" i="4"/>
  <c r="DS56" i="4"/>
  <c r="DD56" i="4"/>
  <c r="BI56" i="4"/>
  <c r="AT56" i="4"/>
  <c r="AE56" i="4"/>
  <c r="MN55" i="4"/>
  <c r="LY55" i="4"/>
  <c r="LJ55" i="4"/>
  <c r="KU55" i="4"/>
  <c r="FL55" i="4"/>
  <c r="EH55" i="4"/>
  <c r="DS55" i="4"/>
  <c r="DD55" i="4"/>
  <c r="IZ34" i="4"/>
  <c r="IK34" i="4"/>
  <c r="HV34" i="4"/>
  <c r="HG34" i="4"/>
  <c r="BI34" i="4"/>
  <c r="AT34" i="4"/>
  <c r="AE34" i="4"/>
  <c r="LY33" i="4"/>
  <c r="LJ33" i="4"/>
  <c r="KU33" i="4"/>
  <c r="KF33" i="4"/>
  <c r="IZ33" i="4"/>
  <c r="IK33" i="4"/>
  <c r="HV33" i="4"/>
  <c r="HG33" i="4"/>
  <c r="GR33" i="4"/>
  <c r="FL33" i="4"/>
  <c r="DD33" i="4"/>
  <c r="BX33" i="4"/>
  <c r="LP12" i="4"/>
  <c r="JW8" i="4"/>
  <c r="ID8" i="4"/>
  <c r="FZ8" i="4"/>
  <c r="AU8" i="4"/>
  <c r="B8" i="4"/>
  <c r="B6" i="4"/>
  <c r="JB78" i="4" l="1"/>
  <c r="IZ54" i="4"/>
  <c r="IZ32" i="4"/>
  <c r="BX78" i="4"/>
  <c r="BX54" i="4"/>
  <c r="BX32" i="4"/>
  <c r="MO78" i="4"/>
  <c r="MN54" i="4"/>
  <c r="MN32" i="4"/>
  <c r="FO78" i="4"/>
  <c r="FL32" i="4"/>
  <c r="FL54" i="4"/>
  <c r="C11" i="5"/>
  <c r="D11" i="5"/>
  <c r="E11" i="5"/>
  <c r="B11" i="5"/>
  <c r="GT78" i="4" l="1"/>
  <c r="GR54" i="4"/>
  <c r="GR32" i="4"/>
  <c r="P78" i="4"/>
  <c r="P54" i="4"/>
  <c r="P32" i="4"/>
  <c r="KG78" i="4"/>
  <c r="KF54" i="4"/>
  <c r="KF32" i="4"/>
  <c r="DG78" i="4"/>
  <c r="DD54" i="4"/>
  <c r="DD32" i="4"/>
  <c r="DV78" i="4"/>
  <c r="DS54" i="4"/>
  <c r="DS32" i="4"/>
  <c r="AE54" i="4"/>
  <c r="KV78" i="4"/>
  <c r="KU54" i="4"/>
  <c r="KU32" i="4"/>
  <c r="HI78" i="4"/>
  <c r="HG54" i="4"/>
  <c r="HG32" i="4"/>
  <c r="AE78" i="4"/>
  <c r="AE32" i="4"/>
  <c r="LZ78" i="4"/>
  <c r="LY54" i="4"/>
  <c r="LY32" i="4"/>
  <c r="EZ78" i="4"/>
  <c r="EW54" i="4"/>
  <c r="EW32" i="4"/>
  <c r="BI78" i="4"/>
  <c r="BI54" i="4"/>
  <c r="BI32" i="4"/>
  <c r="IM78" i="4"/>
  <c r="IK54" i="4"/>
  <c r="IK32" i="4"/>
  <c r="AT78" i="4"/>
  <c r="AT54" i="4"/>
  <c r="AT32" i="4"/>
  <c r="HX78" i="4"/>
  <c r="HV54" i="4"/>
  <c r="HV32" i="4"/>
  <c r="EK78" i="4"/>
  <c r="EH54" i="4"/>
  <c r="EH32" i="4"/>
  <c r="LK78" i="4"/>
  <c r="LJ54" i="4"/>
  <c r="LJ32" i="4"/>
</calcChain>
</file>

<file path=xl/sharedStrings.xml><?xml version="1.0" encoding="utf-8"?>
<sst xmlns="http://schemas.openxmlformats.org/spreadsheetml/2006/main" count="343" uniqueCount="197">
  <si>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</si>
  <si>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</si>
  <si>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</si>
  <si>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</si>
  <si>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</si>
  <si>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</si>
  <si>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</si>
  <si>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</si>
  <si>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</si>
  <si>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</si>
  <si>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</si>
  <si>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</si>
  <si>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</si>
  <si>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</si>
  <si>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</si>
  <si>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</si>
  <si>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</si>
  <si>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</si>
  <si>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</si>
  <si>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</si>
  <si>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</si>
  <si>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</si>
  <si>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</si>
  <si>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</si>
  <si>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</si>
  <si>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</si>
  <si>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</si>
  <si>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</si>
  <si>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</si>
  <si>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</si>
  <si>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</si>
  <si>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</si>
  <si>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</si>
  <si>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</si>
  <si>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</si>
  <si>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</si>
  <si>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</si>
  <si>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</si>
  <si>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</si>
  <si>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</si>
  <si>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</si>
  <si>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</si>
  <si>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</si>
  <si>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</si>
  <si>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</si>
  <si>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</si>
  <si>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</si>
  <si>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</si>
  <si>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</si>
  <si>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</si>
  <si>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</si>
  <si>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</si>
  <si>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</si>
  <si>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</si>
  <si>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</si>
  <si>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</si>
  <si>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</si>
  <si>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</si>
  <si>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</si>
  <si>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</si>
  <si>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</si>
  <si>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</si>
  <si>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</si>
  <si>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</si>
  <si>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</si>
  <si>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</si>
  <si>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</si>
  <si>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</si>
  <si>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</si>
  <si>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</si>
  <si>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</si>
  <si>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</si>
  <si>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</si>
  <si>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</si>
  <si>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</si>
  <si>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</si>
  <si>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</si>
  <si>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</si>
  <si>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</si>
  <si>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</si>
  <si>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</si>
  <si>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</si>
  <si>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</si>
  <si>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</si>
  <si>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</si>
  <si>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</si>
  <si>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</si>
  <si>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</si>
  <si>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</si>
  <si>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</si>
  <si>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</si>
  <si>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</si>
  <si>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</si>
  <si>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</si>
  <si>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</si>
  <si>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</si>
  <si>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</si>
  <si>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</si>
  <si>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</si>
  <si>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</si>
  <si>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</si>
  <si>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</si>
  <si>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</si>
  <si>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</si>
  <si>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</si>
  <si>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</si>
  <si>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</si>
  <si>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</si>
  <si>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</si>
  <si>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</si>
  <si>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</si>
  <si>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</si>
  <si>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</si>
  <si>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</si>
  <si>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</si>
  <si>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</si>
  <si>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</si>
  <si>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</si>
  <si>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</si>
  <si>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</si>
  <si>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</si>
  <si>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</si>
  <si>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</si>
  <si>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</si>
  <si>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</si>
  <si>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</si>
  <si>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</si>
  <si>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</si>
  <si>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</si>
  <si>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</si>
  <si>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</si>
  <si>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</si>
  <si>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</si>
  <si>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</si>
  <si>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</si>
  <si>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</si>
  <si>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</si>
  <si>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</si>
  <si>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</si>
  <si>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</si>
  <si>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</si>
  <si>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</si>
  <si>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</si>
  <si>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</si>
  <si>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</si>
  <si>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</si>
  <si>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</si>
  <si>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</si>
  <si>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</si>
  <si>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</si>
  <si>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</si>
  <si>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</si>
  <si>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</si>
  <si>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</si>
  <si>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</si>
  <si>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</si>
  <si>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</si>
  <si>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</si>
  <si>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</si>
  <si>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</si>
  <si>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</si>
  <si>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</si>
  <si>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</si>
  <si>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</si>
  <si>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</si>
  <si>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</si>
  <si>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</si>
  <si>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</si>
  <si>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</si>
  <si>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</si>
  <si>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</si>
  <si>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</si>
  <si>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</si>
  <si>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</si>
  <si>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</si>
  <si>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</si>
  <si>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</si>
  <si>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</si>
  <si>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</si>
  <si>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</si>
  <si>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</si>
  <si>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学術・研究機関出身</t>
  </si>
  <si>
    <t>直営</t>
  </si>
  <si>
    <t>対象</t>
  </si>
  <si>
    <t>ド 透 訓</t>
  </si>
  <si>
    <t>救 臨 感 災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</si>
  <si>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</si>
  <si>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</si>
  <si>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</si>
  <si>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</si>
  <si>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</si>
  <si>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</si>
  <si>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</si>
  <si>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１　経営の健全性、効率性
　　　令和５年５月８日に新型コロナが５類感染症に移行し、手探りでの病院経
　　営を強いられた中、医業外収益（コロナ対応に係る補助金）減により経常収
　　支比率は減少したが、医業収支比率・修正医業比率とも前年度を上回った。
　　　一般の入院患者・外来患者数の増に伴い、１人あたりの収益は前年度を上
　　回ったが、平均値はまだ下回っている。
　　　コロナ対応に係るＰＣＲ検査試薬等の購入費減等により材料費の占める割
　　合は減少したが、職員数増に伴い給与費は増加しているため、経営の健全化
　　に取り組む必要がある。引き続き、診療報酬や加算の情報を精査し、医業収
　　益増に向けた取組みを強化するとともに、診療材料の見直しや光熱水費の削
　　減等、医業費用削減に取り組み、限られた人員で効率的に医療を提供できる
　　体制を構築していく。
２　老朽化の状況
　　　平成２６年の開院時に整備した機器の減価償却が進んでいるため、令和６
　　年度からは計画的な機器更新を行う必要がある。
　　　中長期の計画を立て、機器更新費用の平準化を図る。</t>
    <rPh sb="103" eb="104">
      <t>ヒ</t>
    </rPh>
    <phoneticPr fontId="5"/>
  </si>
  <si>
    <t>１　有形固定資産減価償却率
　　　平成２６年度開院につき平均値及び全国平均を下回っているが、減価償却
　　が進み上昇傾向が続いている。
２　器械備品減価償却率
　　　平成２６年の開院時に導入した機器の使用年数が法定耐用年数を超えつつ
　　あり、平均値及び全国平均を上回った。
　　　今後は、計画的な機器更新を検討する必要がある。
３　１床当たり有形固定資産
　　　平均値及び全国平均を下回っているが、今後も過大な投資をすることのな
    いよう、計画的な整備計画を立てる必要がある。</t>
    <phoneticPr fontId="5"/>
  </si>
  <si>
    <t xml:space="preserve">　当院は、つがる西北五広域連合が所管する５医療機関（３病院２診療所）の中核病院として、平成２６年４月１日に開院し、西北五地域に３病院しかない救急告示病院の中心的施設として、当地域の急性期医療において重要な役割を担っている。
　２次救急医療施設として、入院が必要な重篤救急患者を休日・夜間を問わず受入れしており、令和５年度の救急車受入件数は年間３，７００件を超えたほか、年間９００件前後の全身麻酔手術を行う等、当地域の急性期医療を支えている。
</t>
    <phoneticPr fontId="5"/>
  </si>
  <si>
    <t xml:space="preserve">【１経常収支比率】：医業外収益（コロナ補助金）の減により比率は減少したが、平均値及び全国平均を上回った。【２医業収支比率】：コロナ患者の減少・一般患者の増により比率は増加し、全国平均を上回った。【３修正医業収支比率】：コロナ患者の減少・一般患者の増により比率は増加し、全国平均を上回った。【４病床利用率】：コロナ患者の減少・一般患者の増により復調したが、平均値及び全国平均を下回った。【５入院患者１人１日当たり収益】：コロナ患者の減少・一般患者の増により収益は増加し、全国平均を上回ったが平均値は下回った。【６外来患者１人１日当たり収益】：前年度より患者数が増え収益は増加したが、平均値及び全国平均を下回った。【７職員給与費対医業収益比率】：職員数増に伴い給与・手当等が増額しているが、比率は大幅に減少し、平均値及び全国平均も下回っているため、適切な職員配置ができたと考えられる。【８材料費対医業収益比率】：コロナ対応に係るＰＣＲ検査試薬等の購入費用が減少したが、平均値及び全国平均を上回った。【９累積欠損金比率】：前年度程ではないが医業外収益（コロナ補助金）の歳入があったことから、累積欠損金が圧縮され平均値及び全国平均を下回った。
</t>
    <rPh sb="171" eb="173">
      <t>フクチョウ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</si>
</sst>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8" xfId="0" applyFont="1" applyBorder="1" applyAlignment="1" applyProtection="1">
      <alignment horizontal="left" vertical="top" wrapText="1" shrinkToFit="1"/>
      <protection locked="0"/>
    </xf>
    <xf numFmtId="0" fontId="11" fillId="0" borderId="0" xfId="0" applyFont="1" applyAlignment="1" applyProtection="1">
      <alignment horizontal="left" vertical="top" wrapText="1" shrinkToFit="1"/>
      <protection locked="0"/>
    </xf>
    <xf numFmtId="0" fontId="11" fillId="0" borderId="9" xfId="0" applyFont="1" applyBorder="1" applyAlignment="1" applyProtection="1">
      <alignment horizontal="left" vertical="top" wrapText="1" shrinkToFit="1"/>
      <protection locked="0"/>
    </xf>
    <xf numFmtId="0" fontId="11" fillId="0" borderId="10" xfId="0" applyFont="1" applyBorder="1" applyAlignment="1" applyProtection="1">
      <alignment horizontal="left" vertical="top" wrapText="1" shrinkToFit="1"/>
      <protection locked="0"/>
    </xf>
    <xf numFmtId="0" fontId="11" fillId="0" borderId="1" xfId="0" applyFont="1" applyBorder="1" applyAlignment="1" applyProtection="1">
      <alignment horizontal="left" vertical="top" wrapText="1" shrinkToFit="1"/>
      <protection locked="0"/>
    </xf>
    <xf numFmtId="0" fontId="11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61.7</c:v>
                </c:pt>
                <c:pt idx="2">
                  <c:v>62.6</c:v>
                </c:pt>
                <c:pt idx="3">
                  <c:v>65.599999999999994</c:v>
                </c:pt>
                <c:pt idx="4">
                  <c:v>68.599999999999994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9-484D-BD22-3174B5DDA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68.400000000000006</c:v>
                </c:pt>
                <c:pt idx="2">
                  <c:v>68.2</c:v>
                </c:pt>
                <c:pt idx="3">
                  <c:v>68.400000000000006</c:v>
                </c:pt>
                <c:pt idx="4">
                  <c:v>70.900000000000006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9-484D-BD22-3174B5DDA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13021</c:v>
                </c:pt>
                <c:pt idx="1">
                  <c:v>13830</c:v>
                </c:pt>
                <c:pt idx="2">
                  <c:v>14331</c:v>
                </c:pt>
                <c:pt idx="3">
                  <c:v>14802</c:v>
                </c:pt>
                <c:pt idx="4">
                  <c:v>15510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F-41ED-942A-2FDBF802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16979</c:v>
                </c:pt>
                <c:pt idx="1">
                  <c:v>18423</c:v>
                </c:pt>
                <c:pt idx="2">
                  <c:v>19190</c:v>
                </c:pt>
                <c:pt idx="3">
                  <c:v>19216</c:v>
                </c:pt>
                <c:pt idx="4">
                  <c:v>20167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F-41ED-942A-2FDBF802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54166</c:v>
                </c:pt>
                <c:pt idx="1">
                  <c:v>57875</c:v>
                </c:pt>
                <c:pt idx="2">
                  <c:v>56985</c:v>
                </c:pt>
                <c:pt idx="3">
                  <c:v>58110</c:v>
                </c:pt>
                <c:pt idx="4">
                  <c:v>63962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4-40E0-B700-0ABF9A4E4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60271</c:v>
                </c:pt>
                <c:pt idx="1">
                  <c:v>63766</c:v>
                </c:pt>
                <c:pt idx="2">
                  <c:v>66386</c:v>
                </c:pt>
                <c:pt idx="3">
                  <c:v>69418</c:v>
                </c:pt>
                <c:pt idx="4">
                  <c:v>70803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4-40E0-B700-0ABF9A4E4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38.5</c:v>
                </c:pt>
                <c:pt idx="2">
                  <c:v>30.7</c:v>
                </c:pt>
                <c:pt idx="3">
                  <c:v>23.4</c:v>
                </c:pt>
                <c:pt idx="4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2-415C-9169-3AD5190C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40.1</c:v>
                </c:pt>
                <c:pt idx="1">
                  <c:v>40.799999999999997</c:v>
                </c:pt>
                <c:pt idx="2">
                  <c:v>40.4</c:v>
                </c:pt>
                <c:pt idx="3">
                  <c:v>33.799999999999997</c:v>
                </c:pt>
                <c:pt idx="4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2-415C-9169-3AD5190C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84.5</c:v>
                </c:pt>
                <c:pt idx="1">
                  <c:v>82.9</c:v>
                </c:pt>
                <c:pt idx="2">
                  <c:v>82.8</c:v>
                </c:pt>
                <c:pt idx="3">
                  <c:v>82.6</c:v>
                </c:pt>
                <c:pt idx="4">
                  <c:v>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9-471C-ABA8-247403673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89.9</c:v>
                </c:pt>
                <c:pt idx="1">
                  <c:v>84.9</c:v>
                </c:pt>
                <c:pt idx="2">
                  <c:v>86.9</c:v>
                </c:pt>
                <c:pt idx="3">
                  <c:v>86.4</c:v>
                </c:pt>
                <c:pt idx="4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9-471C-ABA8-247403673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84.9</c:v>
                </c:pt>
                <c:pt idx="1">
                  <c:v>84.5</c:v>
                </c:pt>
                <c:pt idx="2">
                  <c:v>84.4</c:v>
                </c:pt>
                <c:pt idx="3">
                  <c:v>83.8</c:v>
                </c:pt>
                <c:pt idx="4">
                  <c:v>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F-4DEB-8E4A-DC02A41CD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92.4</c:v>
                </c:pt>
                <c:pt idx="1">
                  <c:v>87.5</c:v>
                </c:pt>
                <c:pt idx="2">
                  <c:v>89.4</c:v>
                </c:pt>
                <c:pt idx="3">
                  <c:v>88.9</c:v>
                </c:pt>
                <c:pt idx="4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F-4DEB-8E4A-DC02A41CD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99.7</c:v>
                </c:pt>
                <c:pt idx="1">
                  <c:v>106.5</c:v>
                </c:pt>
                <c:pt idx="2">
                  <c:v>106.6</c:v>
                </c:pt>
                <c:pt idx="3">
                  <c:v>104</c:v>
                </c:pt>
                <c:pt idx="4">
                  <c:v>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2-4124-AE14-4C2FC51D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</c:v>
                </c:pt>
                <c:pt idx="1">
                  <c:v>103.9</c:v>
                </c:pt>
                <c:pt idx="2">
                  <c:v>106.6</c:v>
                </c:pt>
                <c:pt idx="3">
                  <c:v>103.5</c:v>
                </c:pt>
                <c:pt idx="4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2-4124-AE14-4C2FC51D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40.5</c:v>
                </c:pt>
                <c:pt idx="1">
                  <c:v>44.3</c:v>
                </c:pt>
                <c:pt idx="2">
                  <c:v>47.2</c:v>
                </c:pt>
                <c:pt idx="3">
                  <c:v>50.2</c:v>
                </c:pt>
                <c:pt idx="4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2-4359-A979-1904DDB77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56.8</c:v>
                </c:pt>
                <c:pt idx="2">
                  <c:v>58.5</c:v>
                </c:pt>
                <c:pt idx="3">
                  <c:v>57.4</c:v>
                </c:pt>
                <c:pt idx="4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2-4359-A979-1904DDB77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74.599999999999994</c:v>
                </c:pt>
                <c:pt idx="1">
                  <c:v>76.7</c:v>
                </c:pt>
                <c:pt idx="2">
                  <c:v>76.7</c:v>
                </c:pt>
                <c:pt idx="3">
                  <c:v>78.2</c:v>
                </c:pt>
                <c:pt idx="4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2-44EB-B6A8-0F5F5B6E7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69.8</c:v>
                </c:pt>
                <c:pt idx="2">
                  <c:v>69.7</c:v>
                </c:pt>
                <c:pt idx="3">
                  <c:v>68.8</c:v>
                </c:pt>
                <c:pt idx="4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2-44EB-B6A8-0F5F5B6E7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46092324</c:v>
                </c:pt>
                <c:pt idx="1">
                  <c:v>46767486</c:v>
                </c:pt>
                <c:pt idx="2">
                  <c:v>47106450</c:v>
                </c:pt>
                <c:pt idx="3">
                  <c:v>47077007</c:v>
                </c:pt>
                <c:pt idx="4">
                  <c:v>47808084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9-4B73-BA68-F1512EC61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48164556</c:v>
                </c:pt>
                <c:pt idx="1">
                  <c:v>49637382</c:v>
                </c:pt>
                <c:pt idx="2">
                  <c:v>50098024</c:v>
                </c:pt>
                <c:pt idx="3">
                  <c:v>50586262</c:v>
                </c:pt>
                <c:pt idx="4">
                  <c:v>51878916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9-4B73-BA68-F1512EC61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25.7</c:v>
                </c:pt>
                <c:pt idx="1">
                  <c:v>26.4</c:v>
                </c:pt>
                <c:pt idx="2">
                  <c:v>26.9</c:v>
                </c:pt>
                <c:pt idx="3">
                  <c:v>28.8</c:v>
                </c:pt>
                <c:pt idx="4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4-44B5-8231-D8FFB64A6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26.4</c:v>
                </c:pt>
                <c:pt idx="1">
                  <c:v>26.2</c:v>
                </c:pt>
                <c:pt idx="2">
                  <c:v>26.3</c:v>
                </c:pt>
                <c:pt idx="3">
                  <c:v>26.3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4-44B5-8231-D8FFB64A6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55.4</c:v>
                </c:pt>
                <c:pt idx="1">
                  <c:v>56.9</c:v>
                </c:pt>
                <c:pt idx="2">
                  <c:v>58.3</c:v>
                </c:pt>
                <c:pt idx="3">
                  <c:v>57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5-4470-9AB0-40C82F4ED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53</c:v>
                </c:pt>
                <c:pt idx="1">
                  <c:v>56.7</c:v>
                </c:pt>
                <c:pt idx="2">
                  <c:v>54.2</c:v>
                </c:pt>
                <c:pt idx="3">
                  <c:v>53.9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5-4470-9AB0-40C82F4ED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FE34" zoomScale="115" zoomScaleNormal="115" zoomScaleSheetLayoutView="70" workbookViewId="0">
      <selection activeCell="NJ39" sqref="NJ39:NX51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65" t="str">
        <f>データ!H6</f>
        <v>青森県つがる西北五広域連合　つがる総合病院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400床以上～500床未満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学術・研究機関出身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390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23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透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感 災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>
        <f>データ!AC6</f>
        <v>44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>
        <f>データ!AD6</f>
        <v>4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438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1" t="str">
        <f>データ!U6</f>
        <v>-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36872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-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第２種該当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７：１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367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367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195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99.7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106.5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106.6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104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98.9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84.9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84.5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84.4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83.8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89.2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84.5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82.9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82.8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82.6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88.2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66.3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61.7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62.6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65.599999999999994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68.599999999999994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103.9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106.6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103.5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96.8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92.4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87.5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89.4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88.9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89.2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89.9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84.9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86.9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86.4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86.7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77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68.400000000000006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68.2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68.400000000000006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70.900000000000006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61" t="s">
        <v>196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37" t="s">
        <v>194</v>
      </c>
      <c r="NK54" s="138"/>
      <c r="NL54" s="138"/>
      <c r="NM54" s="138"/>
      <c r="NN54" s="138"/>
      <c r="NO54" s="138"/>
      <c r="NP54" s="138"/>
      <c r="NQ54" s="138"/>
      <c r="NR54" s="138"/>
      <c r="NS54" s="138"/>
      <c r="NT54" s="138"/>
      <c r="NU54" s="138"/>
      <c r="NV54" s="138"/>
      <c r="NW54" s="138"/>
      <c r="NX54" s="139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54166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57875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56985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58110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63962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13021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13830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14331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14802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15510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55.4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56.9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58.3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57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53.9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25.7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26.4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26.9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28.8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28.2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37"/>
      <c r="NK55" s="138"/>
      <c r="NL55" s="138"/>
      <c r="NM55" s="138"/>
      <c r="NN55" s="138"/>
      <c r="NO55" s="138"/>
      <c r="NP55" s="138"/>
      <c r="NQ55" s="138"/>
      <c r="NR55" s="138"/>
      <c r="NS55" s="138"/>
      <c r="NT55" s="138"/>
      <c r="NU55" s="138"/>
      <c r="NV55" s="138"/>
      <c r="NW55" s="138"/>
      <c r="NX55" s="139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60271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63766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66386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69418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70803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16979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18423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19190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19216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20167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53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56.7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54.2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53.9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54.1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26.4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26.2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26.3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26.3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28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37"/>
      <c r="NK56" s="138"/>
      <c r="NL56" s="138"/>
      <c r="NM56" s="138"/>
      <c r="NN56" s="138"/>
      <c r="NO56" s="138"/>
      <c r="NP56" s="138"/>
      <c r="NQ56" s="138"/>
      <c r="NR56" s="138"/>
      <c r="NS56" s="138"/>
      <c r="NT56" s="138"/>
      <c r="NU56" s="138"/>
      <c r="NV56" s="138"/>
      <c r="NW56" s="138"/>
      <c r="NX56" s="139"/>
      <c r="OC56" s="16" t="s">
        <v>86</v>
      </c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37"/>
      <c r="NK57" s="138"/>
      <c r="NL57" s="138"/>
      <c r="NM57" s="138"/>
      <c r="NN57" s="138"/>
      <c r="NO57" s="138"/>
      <c r="NP57" s="138"/>
      <c r="NQ57" s="138"/>
      <c r="NR57" s="138"/>
      <c r="NS57" s="138"/>
      <c r="NT57" s="138"/>
      <c r="NU57" s="138"/>
      <c r="NV57" s="138"/>
      <c r="NW57" s="138"/>
      <c r="NX57" s="139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37"/>
      <c r="NK58" s="138"/>
      <c r="NL58" s="138"/>
      <c r="NM58" s="138"/>
      <c r="NN58" s="138"/>
      <c r="NO58" s="138"/>
      <c r="NP58" s="138"/>
      <c r="NQ58" s="138"/>
      <c r="NR58" s="138"/>
      <c r="NS58" s="138"/>
      <c r="NT58" s="138"/>
      <c r="NU58" s="138"/>
      <c r="NV58" s="138"/>
      <c r="NW58" s="138"/>
      <c r="NX58" s="139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37"/>
      <c r="NK59" s="138"/>
      <c r="NL59" s="138"/>
      <c r="NM59" s="138"/>
      <c r="NN59" s="138"/>
      <c r="NO59" s="138"/>
      <c r="NP59" s="138"/>
      <c r="NQ59" s="138"/>
      <c r="NR59" s="138"/>
      <c r="NS59" s="138"/>
      <c r="NT59" s="138"/>
      <c r="NU59" s="138"/>
      <c r="NV59" s="138"/>
      <c r="NW59" s="138"/>
      <c r="NX59" s="139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37"/>
      <c r="NK60" s="138"/>
      <c r="NL60" s="138"/>
      <c r="NM60" s="138"/>
      <c r="NN60" s="138"/>
      <c r="NO60" s="138"/>
      <c r="NP60" s="138"/>
      <c r="NQ60" s="138"/>
      <c r="NR60" s="138"/>
      <c r="NS60" s="138"/>
      <c r="NT60" s="138"/>
      <c r="NU60" s="138"/>
      <c r="NV60" s="138"/>
      <c r="NW60" s="138"/>
      <c r="NX60" s="139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37"/>
      <c r="NK61" s="138"/>
      <c r="NL61" s="138"/>
      <c r="NM61" s="138"/>
      <c r="NN61" s="138"/>
      <c r="NO61" s="138"/>
      <c r="NP61" s="138"/>
      <c r="NQ61" s="138"/>
      <c r="NR61" s="138"/>
      <c r="NS61" s="138"/>
      <c r="NT61" s="138"/>
      <c r="NU61" s="138"/>
      <c r="NV61" s="138"/>
      <c r="NW61" s="138"/>
      <c r="NX61" s="139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37"/>
      <c r="NK62" s="138"/>
      <c r="NL62" s="138"/>
      <c r="NM62" s="138"/>
      <c r="NN62" s="138"/>
      <c r="NO62" s="138"/>
      <c r="NP62" s="138"/>
      <c r="NQ62" s="138"/>
      <c r="NR62" s="138"/>
      <c r="NS62" s="138"/>
      <c r="NT62" s="138"/>
      <c r="NU62" s="138"/>
      <c r="NV62" s="138"/>
      <c r="NW62" s="138"/>
      <c r="NX62" s="139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37"/>
      <c r="NK63" s="138"/>
      <c r="NL63" s="138"/>
      <c r="NM63" s="138"/>
      <c r="NN63" s="138"/>
      <c r="NO63" s="138"/>
      <c r="NP63" s="138"/>
      <c r="NQ63" s="138"/>
      <c r="NR63" s="138"/>
      <c r="NS63" s="138"/>
      <c r="NT63" s="138"/>
      <c r="NU63" s="138"/>
      <c r="NV63" s="138"/>
      <c r="NW63" s="138"/>
      <c r="NX63" s="139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37"/>
      <c r="NK64" s="138"/>
      <c r="NL64" s="138"/>
      <c r="NM64" s="138"/>
      <c r="NN64" s="138"/>
      <c r="NO64" s="138"/>
      <c r="NP64" s="138"/>
      <c r="NQ64" s="138"/>
      <c r="NR64" s="138"/>
      <c r="NS64" s="138"/>
      <c r="NT64" s="138"/>
      <c r="NU64" s="138"/>
      <c r="NV64" s="138"/>
      <c r="NW64" s="138"/>
      <c r="NX64" s="139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37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9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37"/>
      <c r="NK66" s="138"/>
      <c r="NL66" s="138"/>
      <c r="NM66" s="138"/>
      <c r="NN66" s="138"/>
      <c r="NO66" s="138"/>
      <c r="NP66" s="138"/>
      <c r="NQ66" s="138"/>
      <c r="NR66" s="138"/>
      <c r="NS66" s="138"/>
      <c r="NT66" s="138"/>
      <c r="NU66" s="138"/>
      <c r="NV66" s="138"/>
      <c r="NW66" s="138"/>
      <c r="NX66" s="139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40"/>
      <c r="NK67" s="141"/>
      <c r="NL67" s="141"/>
      <c r="NM67" s="141"/>
      <c r="NN67" s="141"/>
      <c r="NO67" s="141"/>
      <c r="NP67" s="141"/>
      <c r="NQ67" s="141"/>
      <c r="NR67" s="141"/>
      <c r="NS67" s="141"/>
      <c r="NT67" s="141"/>
      <c r="NU67" s="141"/>
      <c r="NV67" s="141"/>
      <c r="NW67" s="141"/>
      <c r="NX67" s="142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6" t="s">
        <v>193</v>
      </c>
      <c r="NK70" s="147"/>
      <c r="NL70" s="147"/>
      <c r="NM70" s="147"/>
      <c r="NN70" s="147"/>
      <c r="NO70" s="147"/>
      <c r="NP70" s="147"/>
      <c r="NQ70" s="147"/>
      <c r="NR70" s="147"/>
      <c r="NS70" s="147"/>
      <c r="NT70" s="147"/>
      <c r="NU70" s="147"/>
      <c r="NV70" s="147"/>
      <c r="NW70" s="147"/>
      <c r="NX70" s="148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6"/>
      <c r="NK71" s="147"/>
      <c r="NL71" s="147"/>
      <c r="NM71" s="147"/>
      <c r="NN71" s="147"/>
      <c r="NO71" s="147"/>
      <c r="NP71" s="147"/>
      <c r="NQ71" s="147"/>
      <c r="NR71" s="147"/>
      <c r="NS71" s="147"/>
      <c r="NT71" s="147"/>
      <c r="NU71" s="147"/>
      <c r="NV71" s="147"/>
      <c r="NW71" s="147"/>
      <c r="NX71" s="148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6"/>
      <c r="NK72" s="147"/>
      <c r="NL72" s="147"/>
      <c r="NM72" s="147"/>
      <c r="NN72" s="147"/>
      <c r="NO72" s="147"/>
      <c r="NP72" s="147"/>
      <c r="NQ72" s="147"/>
      <c r="NR72" s="147"/>
      <c r="NS72" s="147"/>
      <c r="NT72" s="147"/>
      <c r="NU72" s="147"/>
      <c r="NV72" s="147"/>
      <c r="NW72" s="147"/>
      <c r="NX72" s="148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6"/>
      <c r="NK73" s="147"/>
      <c r="NL73" s="147"/>
      <c r="NM73" s="147"/>
      <c r="NN73" s="147"/>
      <c r="NO73" s="147"/>
      <c r="NP73" s="147"/>
      <c r="NQ73" s="147"/>
      <c r="NR73" s="147"/>
      <c r="NS73" s="147"/>
      <c r="NT73" s="147"/>
      <c r="NU73" s="147"/>
      <c r="NV73" s="147"/>
      <c r="NW73" s="147"/>
      <c r="NX73" s="148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6"/>
      <c r="NK74" s="147"/>
      <c r="NL74" s="147"/>
      <c r="NM74" s="147"/>
      <c r="NN74" s="147"/>
      <c r="NO74" s="147"/>
      <c r="NP74" s="147"/>
      <c r="NQ74" s="147"/>
      <c r="NR74" s="147"/>
      <c r="NS74" s="147"/>
      <c r="NT74" s="147"/>
      <c r="NU74" s="147"/>
      <c r="NV74" s="147"/>
      <c r="NW74" s="147"/>
      <c r="NX74" s="148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6"/>
      <c r="NK75" s="147"/>
      <c r="NL75" s="147"/>
      <c r="NM75" s="147"/>
      <c r="NN75" s="147"/>
      <c r="NO75" s="147"/>
      <c r="NP75" s="147"/>
      <c r="NQ75" s="147"/>
      <c r="NR75" s="147"/>
      <c r="NS75" s="147"/>
      <c r="NT75" s="147"/>
      <c r="NU75" s="147"/>
      <c r="NV75" s="147"/>
      <c r="NW75" s="147"/>
      <c r="NX75" s="148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6"/>
      <c r="NK76" s="147"/>
      <c r="NL76" s="147"/>
      <c r="NM76" s="147"/>
      <c r="NN76" s="147"/>
      <c r="NO76" s="147"/>
      <c r="NP76" s="147"/>
      <c r="NQ76" s="147"/>
      <c r="NR76" s="147"/>
      <c r="NS76" s="147"/>
      <c r="NT76" s="147"/>
      <c r="NU76" s="147"/>
      <c r="NV76" s="147"/>
      <c r="NW76" s="147"/>
      <c r="NX76" s="148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6"/>
      <c r="NK77" s="147"/>
      <c r="NL77" s="147"/>
      <c r="NM77" s="147"/>
      <c r="NN77" s="147"/>
      <c r="NO77" s="147"/>
      <c r="NP77" s="147"/>
      <c r="NQ77" s="147"/>
      <c r="NR77" s="147"/>
      <c r="NS77" s="147"/>
      <c r="NT77" s="147"/>
      <c r="NU77" s="147"/>
      <c r="NV77" s="147"/>
      <c r="NW77" s="147"/>
      <c r="NX77" s="148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6"/>
      <c r="NK78" s="147"/>
      <c r="NL78" s="147"/>
      <c r="NM78" s="147"/>
      <c r="NN78" s="147"/>
      <c r="NO78" s="147"/>
      <c r="NP78" s="147"/>
      <c r="NQ78" s="147"/>
      <c r="NR78" s="147"/>
      <c r="NS78" s="147"/>
      <c r="NT78" s="147"/>
      <c r="NU78" s="147"/>
      <c r="NV78" s="147"/>
      <c r="NW78" s="147"/>
      <c r="NX78" s="148"/>
    </row>
    <row r="79" spans="1:388" ht="13.5" customHeight="1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45.6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38.5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30.7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23.4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21.3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40.5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44.3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47.2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50.2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53.1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74.599999999999994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76.7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76.7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78.2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78.5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43">
        <f>データ!EZ7</f>
        <v>46092324</v>
      </c>
      <c r="KH79" s="144"/>
      <c r="KI79" s="144"/>
      <c r="KJ79" s="144"/>
      <c r="KK79" s="144"/>
      <c r="KL79" s="144"/>
      <c r="KM79" s="144"/>
      <c r="KN79" s="144"/>
      <c r="KO79" s="144"/>
      <c r="KP79" s="144"/>
      <c r="KQ79" s="144"/>
      <c r="KR79" s="144"/>
      <c r="KS79" s="144"/>
      <c r="KT79" s="144"/>
      <c r="KU79" s="145"/>
      <c r="KV79" s="143">
        <f>データ!FA7</f>
        <v>46767486</v>
      </c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5"/>
      <c r="LK79" s="143">
        <f>データ!FB7</f>
        <v>47106450</v>
      </c>
      <c r="LL79" s="144"/>
      <c r="LM79" s="144"/>
      <c r="LN79" s="144"/>
      <c r="LO79" s="144"/>
      <c r="LP79" s="144"/>
      <c r="LQ79" s="144"/>
      <c r="LR79" s="144"/>
      <c r="LS79" s="144"/>
      <c r="LT79" s="144"/>
      <c r="LU79" s="144"/>
      <c r="LV79" s="144"/>
      <c r="LW79" s="144"/>
      <c r="LX79" s="144"/>
      <c r="LY79" s="145"/>
      <c r="LZ79" s="143">
        <f>データ!FC7</f>
        <v>47077007</v>
      </c>
      <c r="MA79" s="144"/>
      <c r="MB79" s="144"/>
      <c r="MC79" s="144"/>
      <c r="MD79" s="144"/>
      <c r="ME79" s="144"/>
      <c r="MF79" s="144"/>
      <c r="MG79" s="144"/>
      <c r="MH79" s="144"/>
      <c r="MI79" s="144"/>
      <c r="MJ79" s="144"/>
      <c r="MK79" s="144"/>
      <c r="ML79" s="144"/>
      <c r="MM79" s="144"/>
      <c r="MN79" s="145"/>
      <c r="MO79" s="143">
        <f>データ!FD7</f>
        <v>47808084</v>
      </c>
      <c r="MP79" s="144"/>
      <c r="MQ79" s="144"/>
      <c r="MR79" s="144"/>
      <c r="MS79" s="144"/>
      <c r="MT79" s="144"/>
      <c r="MU79" s="144"/>
      <c r="MV79" s="144"/>
      <c r="MW79" s="144"/>
      <c r="MX79" s="144"/>
      <c r="MY79" s="144"/>
      <c r="MZ79" s="144"/>
      <c r="NA79" s="144"/>
      <c r="NB79" s="144"/>
      <c r="NC79" s="145"/>
      <c r="ND79" s="2"/>
      <c r="NE79" s="2"/>
      <c r="NF79" s="2"/>
      <c r="NG79" s="21"/>
      <c r="NH79" s="15"/>
      <c r="NI79" s="2"/>
      <c r="NJ79" s="146"/>
      <c r="NK79" s="147"/>
      <c r="NL79" s="147"/>
      <c r="NM79" s="147"/>
      <c r="NN79" s="147"/>
      <c r="NO79" s="147"/>
      <c r="NP79" s="147"/>
      <c r="NQ79" s="147"/>
      <c r="NR79" s="147"/>
      <c r="NS79" s="147"/>
      <c r="NT79" s="147"/>
      <c r="NU79" s="147"/>
      <c r="NV79" s="147"/>
      <c r="NW79" s="147"/>
      <c r="NX79" s="148"/>
    </row>
    <row r="80" spans="1:388" ht="13.5" customHeight="1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40.1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40.799999999999997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40.4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33.799999999999997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29.9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56.4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56.8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58.5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57.4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57.3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71.099999999999994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69.8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69.7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68.8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68.599999999999994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43">
        <f>データ!FE7</f>
        <v>48164556</v>
      </c>
      <c r="KH80" s="144"/>
      <c r="KI80" s="144"/>
      <c r="KJ80" s="144"/>
      <c r="KK80" s="144"/>
      <c r="KL80" s="144"/>
      <c r="KM80" s="144"/>
      <c r="KN80" s="144"/>
      <c r="KO80" s="144"/>
      <c r="KP80" s="144"/>
      <c r="KQ80" s="144"/>
      <c r="KR80" s="144"/>
      <c r="KS80" s="144"/>
      <c r="KT80" s="144"/>
      <c r="KU80" s="145"/>
      <c r="KV80" s="143">
        <f>データ!FF7</f>
        <v>49637382</v>
      </c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5"/>
      <c r="LK80" s="143">
        <f>データ!FG7</f>
        <v>50098024</v>
      </c>
      <c r="LL80" s="144"/>
      <c r="LM80" s="144"/>
      <c r="LN80" s="144"/>
      <c r="LO80" s="144"/>
      <c r="LP80" s="144"/>
      <c r="LQ80" s="144"/>
      <c r="LR80" s="144"/>
      <c r="LS80" s="144"/>
      <c r="LT80" s="144"/>
      <c r="LU80" s="144"/>
      <c r="LV80" s="144"/>
      <c r="LW80" s="144"/>
      <c r="LX80" s="144"/>
      <c r="LY80" s="145"/>
      <c r="LZ80" s="143">
        <f>データ!FH7</f>
        <v>50586262</v>
      </c>
      <c r="MA80" s="144"/>
      <c r="MB80" s="144"/>
      <c r="MC80" s="144"/>
      <c r="MD80" s="144"/>
      <c r="ME80" s="144"/>
      <c r="MF80" s="144"/>
      <c r="MG80" s="144"/>
      <c r="MH80" s="144"/>
      <c r="MI80" s="144"/>
      <c r="MJ80" s="144"/>
      <c r="MK80" s="144"/>
      <c r="ML80" s="144"/>
      <c r="MM80" s="144"/>
      <c r="MN80" s="145"/>
      <c r="MO80" s="143">
        <f>データ!FI7</f>
        <v>51878916</v>
      </c>
      <c r="MP80" s="144"/>
      <c r="MQ80" s="144"/>
      <c r="MR80" s="144"/>
      <c r="MS80" s="144"/>
      <c r="MT80" s="144"/>
      <c r="MU80" s="144"/>
      <c r="MV80" s="144"/>
      <c r="MW80" s="144"/>
      <c r="MX80" s="144"/>
      <c r="MY80" s="144"/>
      <c r="MZ80" s="144"/>
      <c r="NA80" s="144"/>
      <c r="NB80" s="144"/>
      <c r="NC80" s="145"/>
      <c r="ND80" s="2"/>
      <c r="NE80" s="2"/>
      <c r="NF80" s="2"/>
      <c r="NG80" s="21"/>
      <c r="NH80" s="15"/>
      <c r="NI80" s="2"/>
      <c r="NJ80" s="146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8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6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8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6"/>
      <c r="NK82" s="147"/>
      <c r="NL82" s="147"/>
      <c r="NM82" s="147"/>
      <c r="NN82" s="147"/>
      <c r="NO82" s="147"/>
      <c r="NP82" s="147"/>
      <c r="NQ82" s="147"/>
      <c r="NR82" s="147"/>
      <c r="NS82" s="147"/>
      <c r="NT82" s="147"/>
      <c r="NU82" s="147"/>
      <c r="NV82" s="147"/>
      <c r="NW82" s="147"/>
      <c r="NX82" s="148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6"/>
      <c r="NK83" s="147"/>
      <c r="NL83" s="147"/>
      <c r="NM83" s="147"/>
      <c r="NN83" s="147"/>
      <c r="NO83" s="147"/>
      <c r="NP83" s="147"/>
      <c r="NQ83" s="147"/>
      <c r="NR83" s="147"/>
      <c r="NS83" s="147"/>
      <c r="NT83" s="147"/>
      <c r="NU83" s="147"/>
      <c r="NV83" s="147"/>
      <c r="NW83" s="147"/>
      <c r="NX83" s="148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9"/>
      <c r="NK84" s="150"/>
      <c r="NL84" s="150"/>
      <c r="NM84" s="150"/>
      <c r="NN84" s="150"/>
      <c r="NO84" s="150"/>
      <c r="NP84" s="150"/>
      <c r="NQ84" s="150"/>
      <c r="NR84" s="150"/>
      <c r="NS84" s="150"/>
      <c r="NT84" s="150"/>
      <c r="NU84" s="150"/>
      <c r="NV84" s="150"/>
      <c r="NW84" s="150"/>
      <c r="NX84" s="151"/>
    </row>
    <row r="85" spans="1:388">
      <c r="B85" s="152" t="s">
        <v>89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k55V5+WLAw/JQktRT2Z1R8EMpUN6p5SX7b9vKvf0PVSP7NPN7w4KJMePFuGFzu2PV3WLpiwGEnDxSKZq/1+HwA==" saltValue="Xkuc5hxLuAEVSELHk6qEMg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4" t="s">
        <v>111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112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113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114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115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116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117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118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7" t="s">
        <v>119</v>
      </c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4" t="s">
        <v>120</v>
      </c>
      <c r="EE4" s="155"/>
      <c r="EF4" s="155"/>
      <c r="EG4" s="155"/>
      <c r="EH4" s="155"/>
      <c r="EI4" s="155"/>
      <c r="EJ4" s="155"/>
      <c r="EK4" s="155"/>
      <c r="EL4" s="155"/>
      <c r="EM4" s="155"/>
      <c r="EN4" s="156"/>
      <c r="EO4" s="153" t="s">
        <v>121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 t="s">
        <v>122</v>
      </c>
      <c r="FA4" s="153"/>
      <c r="FB4" s="153"/>
      <c r="FC4" s="153"/>
      <c r="FD4" s="153"/>
      <c r="FE4" s="153"/>
      <c r="FF4" s="153"/>
      <c r="FG4" s="153"/>
      <c r="FH4" s="153"/>
      <c r="FI4" s="153"/>
      <c r="FJ4" s="153"/>
    </row>
    <row r="5" spans="1:166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158</v>
      </c>
      <c r="AU5" s="49" t="s">
        <v>159</v>
      </c>
      <c r="AV5" s="49" t="s">
        <v>160</v>
      </c>
      <c r="AW5" s="49" t="s">
        <v>150</v>
      </c>
      <c r="AX5" s="49" t="s">
        <v>151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158</v>
      </c>
      <c r="BF5" s="49" t="s">
        <v>148</v>
      </c>
      <c r="BG5" s="49" t="s">
        <v>161</v>
      </c>
      <c r="BH5" s="49" t="s">
        <v>162</v>
      </c>
      <c r="BI5" s="49" t="s">
        <v>163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158</v>
      </c>
      <c r="BQ5" s="49" t="s">
        <v>148</v>
      </c>
      <c r="BR5" s="49" t="s">
        <v>164</v>
      </c>
      <c r="BS5" s="49" t="s">
        <v>150</v>
      </c>
      <c r="BT5" s="49" t="s">
        <v>165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158</v>
      </c>
      <c r="CB5" s="49" t="s">
        <v>148</v>
      </c>
      <c r="CC5" s="49" t="s">
        <v>160</v>
      </c>
      <c r="CD5" s="49" t="s">
        <v>166</v>
      </c>
      <c r="CE5" s="49" t="s">
        <v>151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158</v>
      </c>
      <c r="CM5" s="49" t="s">
        <v>148</v>
      </c>
      <c r="CN5" s="49" t="s">
        <v>160</v>
      </c>
      <c r="CO5" s="49" t="s">
        <v>162</v>
      </c>
      <c r="CP5" s="49" t="s">
        <v>167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147</v>
      </c>
      <c r="CX5" s="49" t="s">
        <v>148</v>
      </c>
      <c r="CY5" s="49" t="s">
        <v>160</v>
      </c>
      <c r="CZ5" s="49" t="s">
        <v>162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147</v>
      </c>
      <c r="DI5" s="49" t="s">
        <v>148</v>
      </c>
      <c r="DJ5" s="49" t="s">
        <v>160</v>
      </c>
      <c r="DK5" s="49" t="s">
        <v>150</v>
      </c>
      <c r="DL5" s="49" t="s">
        <v>151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147</v>
      </c>
      <c r="DT5" s="49" t="s">
        <v>168</v>
      </c>
      <c r="DU5" s="49" t="s">
        <v>160</v>
      </c>
      <c r="DV5" s="49" t="s">
        <v>166</v>
      </c>
      <c r="DW5" s="49" t="s">
        <v>151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169</v>
      </c>
      <c r="EE5" s="49" t="s">
        <v>148</v>
      </c>
      <c r="EF5" s="49" t="s">
        <v>149</v>
      </c>
      <c r="EG5" s="49" t="s">
        <v>166</v>
      </c>
      <c r="EH5" s="49" t="s">
        <v>151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158</v>
      </c>
      <c r="EP5" s="49" t="s">
        <v>159</v>
      </c>
      <c r="EQ5" s="49" t="s">
        <v>160</v>
      </c>
      <c r="ER5" s="49" t="s">
        <v>150</v>
      </c>
      <c r="ES5" s="49" t="s">
        <v>170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171</v>
      </c>
      <c r="EZ5" s="49" t="s">
        <v>147</v>
      </c>
      <c r="FA5" s="49" t="s">
        <v>168</v>
      </c>
      <c r="FB5" s="49" t="s">
        <v>160</v>
      </c>
      <c r="FC5" s="49" t="s">
        <v>150</v>
      </c>
      <c r="FD5" s="49" t="s">
        <v>163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>
      <c r="A6" s="35" t="s">
        <v>172</v>
      </c>
      <c r="B6" s="50">
        <f>B8</f>
        <v>2023</v>
      </c>
      <c r="C6" s="50">
        <f t="shared" ref="C6:M6" si="2">C8</f>
        <v>28797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8" t="str">
        <f>IF(H8&lt;&gt;I8,H8,"")&amp;IF(I8&lt;&gt;J8,I8,"")&amp;"　"&amp;J8</f>
        <v>青森県つがる西北五広域連合　つがる総合病院</v>
      </c>
      <c r="I6" s="159"/>
      <c r="J6" s="160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400床以上～500床未満</v>
      </c>
      <c r="O6" s="50" t="str">
        <f>O8</f>
        <v>学術・研究機関出身</v>
      </c>
      <c r="P6" s="50" t="str">
        <f>P8</f>
        <v>直営</v>
      </c>
      <c r="Q6" s="51">
        <f t="shared" ref="Q6:AH6" si="3">Q8</f>
        <v>23</v>
      </c>
      <c r="R6" s="50" t="str">
        <f t="shared" si="3"/>
        <v>対象</v>
      </c>
      <c r="S6" s="50" t="str">
        <f t="shared" si="3"/>
        <v>ド 透 訓</v>
      </c>
      <c r="T6" s="50" t="str">
        <f t="shared" si="3"/>
        <v>救 臨 感 災 輪</v>
      </c>
      <c r="U6" s="51" t="str">
        <f>U8</f>
        <v>-</v>
      </c>
      <c r="V6" s="51">
        <f>V8</f>
        <v>36872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７：１</v>
      </c>
      <c r="Z6" s="51">
        <f t="shared" si="3"/>
        <v>390</v>
      </c>
      <c r="AA6" s="51" t="str">
        <f t="shared" si="3"/>
        <v>-</v>
      </c>
      <c r="AB6" s="51" t="str">
        <f t="shared" si="3"/>
        <v>-</v>
      </c>
      <c r="AC6" s="51">
        <f t="shared" si="3"/>
        <v>44</v>
      </c>
      <c r="AD6" s="51">
        <f t="shared" si="3"/>
        <v>4</v>
      </c>
      <c r="AE6" s="51">
        <f t="shared" si="3"/>
        <v>438</v>
      </c>
      <c r="AF6" s="51">
        <f t="shared" si="3"/>
        <v>367</v>
      </c>
      <c r="AG6" s="51" t="str">
        <f t="shared" si="3"/>
        <v>-</v>
      </c>
      <c r="AH6" s="51">
        <f t="shared" si="3"/>
        <v>367</v>
      </c>
      <c r="AI6" s="52">
        <f>IF(AI8="-",NA(),AI8)</f>
        <v>99.7</v>
      </c>
      <c r="AJ6" s="52">
        <f t="shared" ref="AJ6:AR6" si="5">IF(AJ8="-",NA(),AJ8)</f>
        <v>106.5</v>
      </c>
      <c r="AK6" s="52">
        <f t="shared" si="5"/>
        <v>106.6</v>
      </c>
      <c r="AL6" s="52">
        <f t="shared" si="5"/>
        <v>104</v>
      </c>
      <c r="AM6" s="52">
        <f t="shared" si="5"/>
        <v>98.9</v>
      </c>
      <c r="AN6" s="52">
        <f t="shared" si="5"/>
        <v>99</v>
      </c>
      <c r="AO6" s="52">
        <f t="shared" si="5"/>
        <v>103.9</v>
      </c>
      <c r="AP6" s="52">
        <f t="shared" si="5"/>
        <v>106.6</v>
      </c>
      <c r="AQ6" s="52">
        <f t="shared" si="5"/>
        <v>103.5</v>
      </c>
      <c r="AR6" s="52">
        <f t="shared" si="5"/>
        <v>96.8</v>
      </c>
      <c r="AS6" s="52" t="str">
        <f>IF(AS8="-","【-】","【"&amp;SUBSTITUTE(TEXT(AS8,"#,##0.0"),"-","△")&amp;"】")</f>
        <v>【96.6】</v>
      </c>
      <c r="AT6" s="52">
        <f>IF(AT8="-",NA(),AT8)</f>
        <v>84.9</v>
      </c>
      <c r="AU6" s="52">
        <f t="shared" ref="AU6:BC6" si="6">IF(AU8="-",NA(),AU8)</f>
        <v>84.5</v>
      </c>
      <c r="AV6" s="52">
        <f t="shared" si="6"/>
        <v>84.4</v>
      </c>
      <c r="AW6" s="52">
        <f t="shared" si="6"/>
        <v>83.8</v>
      </c>
      <c r="AX6" s="52">
        <f t="shared" si="6"/>
        <v>89.2</v>
      </c>
      <c r="AY6" s="52">
        <f t="shared" si="6"/>
        <v>92.4</v>
      </c>
      <c r="AZ6" s="52">
        <f t="shared" si="6"/>
        <v>87.5</v>
      </c>
      <c r="BA6" s="52">
        <f t="shared" si="6"/>
        <v>89.4</v>
      </c>
      <c r="BB6" s="52">
        <f t="shared" si="6"/>
        <v>88.9</v>
      </c>
      <c r="BC6" s="52">
        <f t="shared" si="6"/>
        <v>89.2</v>
      </c>
      <c r="BD6" s="52" t="str">
        <f>IF(BD8="-","【-】","【"&amp;SUBSTITUTE(TEXT(BD8,"#,##0.0"),"-","△")&amp;"】")</f>
        <v>【86.6】</v>
      </c>
      <c r="BE6" s="52">
        <f>IF(BE8="-",NA(),BE8)</f>
        <v>84.5</v>
      </c>
      <c r="BF6" s="52">
        <f t="shared" ref="BF6:BN6" si="7">IF(BF8="-",NA(),BF8)</f>
        <v>82.9</v>
      </c>
      <c r="BG6" s="52">
        <f t="shared" si="7"/>
        <v>82.8</v>
      </c>
      <c r="BH6" s="52">
        <f t="shared" si="7"/>
        <v>82.6</v>
      </c>
      <c r="BI6" s="52">
        <f t="shared" si="7"/>
        <v>88.2</v>
      </c>
      <c r="BJ6" s="52">
        <f t="shared" si="7"/>
        <v>89.9</v>
      </c>
      <c r="BK6" s="52">
        <f t="shared" si="7"/>
        <v>84.9</v>
      </c>
      <c r="BL6" s="52">
        <f t="shared" si="7"/>
        <v>86.9</v>
      </c>
      <c r="BM6" s="52">
        <f t="shared" si="7"/>
        <v>86.4</v>
      </c>
      <c r="BN6" s="52">
        <f t="shared" si="7"/>
        <v>86.7</v>
      </c>
      <c r="BO6" s="52" t="str">
        <f>IF(BO8="-","【-】","【"&amp;SUBSTITUTE(TEXT(BO8,"#,##0.0"),"-","△")&amp;"】")</f>
        <v>【83.9】</v>
      </c>
      <c r="BP6" s="52">
        <f>IF(BP8="-",NA(),BP8)</f>
        <v>66.3</v>
      </c>
      <c r="BQ6" s="52">
        <f t="shared" ref="BQ6:BY6" si="8">IF(BQ8="-",NA(),BQ8)</f>
        <v>61.7</v>
      </c>
      <c r="BR6" s="52">
        <f t="shared" si="8"/>
        <v>62.6</v>
      </c>
      <c r="BS6" s="52">
        <f t="shared" si="8"/>
        <v>65.599999999999994</v>
      </c>
      <c r="BT6" s="52">
        <f t="shared" si="8"/>
        <v>68.599999999999994</v>
      </c>
      <c r="BU6" s="52">
        <f t="shared" si="8"/>
        <v>77</v>
      </c>
      <c r="BV6" s="52">
        <f t="shared" si="8"/>
        <v>68.400000000000006</v>
      </c>
      <c r="BW6" s="52">
        <f t="shared" si="8"/>
        <v>68.2</v>
      </c>
      <c r="BX6" s="52">
        <f t="shared" si="8"/>
        <v>68.400000000000006</v>
      </c>
      <c r="BY6" s="52">
        <f t="shared" si="8"/>
        <v>70.900000000000006</v>
      </c>
      <c r="BZ6" s="52" t="str">
        <f>IF(BZ8="-","【-】","【"&amp;SUBSTITUTE(TEXT(BZ8,"#,##0.0"),"-","△")&amp;"】")</f>
        <v>【68.7】</v>
      </c>
      <c r="CA6" s="53">
        <f>IF(CA8="-",NA(),CA8)</f>
        <v>54166</v>
      </c>
      <c r="CB6" s="53">
        <f t="shared" ref="CB6:CJ6" si="9">IF(CB8="-",NA(),CB8)</f>
        <v>57875</v>
      </c>
      <c r="CC6" s="53">
        <f t="shared" si="9"/>
        <v>56985</v>
      </c>
      <c r="CD6" s="53">
        <f t="shared" si="9"/>
        <v>58110</v>
      </c>
      <c r="CE6" s="53">
        <f t="shared" si="9"/>
        <v>63962</v>
      </c>
      <c r="CF6" s="53">
        <f t="shared" si="9"/>
        <v>60271</v>
      </c>
      <c r="CG6" s="53">
        <f t="shared" si="9"/>
        <v>63766</v>
      </c>
      <c r="CH6" s="53">
        <f t="shared" si="9"/>
        <v>66386</v>
      </c>
      <c r="CI6" s="53">
        <f t="shared" si="9"/>
        <v>69418</v>
      </c>
      <c r="CJ6" s="53">
        <f t="shared" si="9"/>
        <v>70803</v>
      </c>
      <c r="CK6" s="52" t="str">
        <f>IF(CK8="-","【-】","【"&amp;SUBSTITUTE(TEXT(CK8,"#,##0"),"-","△")&amp;"】")</f>
        <v>【62,428】</v>
      </c>
      <c r="CL6" s="53">
        <f>IF(CL8="-",NA(),CL8)</f>
        <v>13021</v>
      </c>
      <c r="CM6" s="53">
        <f t="shared" ref="CM6:CU6" si="10">IF(CM8="-",NA(),CM8)</f>
        <v>13830</v>
      </c>
      <c r="CN6" s="53">
        <f t="shared" si="10"/>
        <v>14331</v>
      </c>
      <c r="CO6" s="53">
        <f t="shared" si="10"/>
        <v>14802</v>
      </c>
      <c r="CP6" s="53">
        <f t="shared" si="10"/>
        <v>15510</v>
      </c>
      <c r="CQ6" s="53">
        <f t="shared" si="10"/>
        <v>16979</v>
      </c>
      <c r="CR6" s="53">
        <f t="shared" si="10"/>
        <v>18423</v>
      </c>
      <c r="CS6" s="53">
        <f t="shared" si="10"/>
        <v>19190</v>
      </c>
      <c r="CT6" s="53">
        <f t="shared" si="10"/>
        <v>19216</v>
      </c>
      <c r="CU6" s="53">
        <f t="shared" si="10"/>
        <v>20167</v>
      </c>
      <c r="CV6" s="52" t="str">
        <f>IF(CV8="-","【-】","【"&amp;SUBSTITUTE(TEXT(CV8,"#,##0"),"-","△")&amp;"】")</f>
        <v>【18,236】</v>
      </c>
      <c r="CW6" s="52">
        <f>IF(CW8="-",NA(),CW8)</f>
        <v>55.4</v>
      </c>
      <c r="CX6" s="52">
        <f t="shared" ref="CX6:DF6" si="11">IF(CX8="-",NA(),CX8)</f>
        <v>56.9</v>
      </c>
      <c r="CY6" s="52">
        <f t="shared" si="11"/>
        <v>58.3</v>
      </c>
      <c r="CZ6" s="52">
        <f t="shared" si="11"/>
        <v>57</v>
      </c>
      <c r="DA6" s="52">
        <f t="shared" si="11"/>
        <v>53.9</v>
      </c>
      <c r="DB6" s="52">
        <f t="shared" si="11"/>
        <v>53</v>
      </c>
      <c r="DC6" s="52">
        <f t="shared" si="11"/>
        <v>56.7</v>
      </c>
      <c r="DD6" s="52">
        <f t="shared" si="11"/>
        <v>54.2</v>
      </c>
      <c r="DE6" s="52">
        <f t="shared" si="11"/>
        <v>53.9</v>
      </c>
      <c r="DF6" s="52">
        <f t="shared" si="11"/>
        <v>54.1</v>
      </c>
      <c r="DG6" s="52" t="str">
        <f>IF(DG8="-","【-】","【"&amp;SUBSTITUTE(TEXT(DG8,"#,##0.0"),"-","△")&amp;"】")</f>
        <v>【56.1】</v>
      </c>
      <c r="DH6" s="52">
        <f>IF(DH8="-",NA(),DH8)</f>
        <v>25.7</v>
      </c>
      <c r="DI6" s="52">
        <f t="shared" ref="DI6:DQ6" si="12">IF(DI8="-",NA(),DI8)</f>
        <v>26.4</v>
      </c>
      <c r="DJ6" s="52">
        <f t="shared" si="12"/>
        <v>26.9</v>
      </c>
      <c r="DK6" s="52">
        <f t="shared" si="12"/>
        <v>28.8</v>
      </c>
      <c r="DL6" s="52">
        <f t="shared" si="12"/>
        <v>28.2</v>
      </c>
      <c r="DM6" s="52">
        <f t="shared" si="12"/>
        <v>26.4</v>
      </c>
      <c r="DN6" s="52">
        <f t="shared" si="12"/>
        <v>26.2</v>
      </c>
      <c r="DO6" s="52">
        <f t="shared" si="12"/>
        <v>26.3</v>
      </c>
      <c r="DP6" s="52">
        <f t="shared" si="12"/>
        <v>26.3</v>
      </c>
      <c r="DQ6" s="52">
        <f t="shared" si="12"/>
        <v>28</v>
      </c>
      <c r="DR6" s="52" t="str">
        <f>IF(DR8="-","【-】","【"&amp;SUBSTITUTE(TEXT(DR8,"#,##0.0"),"-","△")&amp;"】")</f>
        <v>【26.4】</v>
      </c>
      <c r="DS6" s="52">
        <f>IF(DS8="-",NA(),DS8)</f>
        <v>45.6</v>
      </c>
      <c r="DT6" s="52">
        <f t="shared" ref="DT6:EB6" si="13">IF(DT8="-",NA(),DT8)</f>
        <v>38.5</v>
      </c>
      <c r="DU6" s="52">
        <f t="shared" si="13"/>
        <v>30.7</v>
      </c>
      <c r="DV6" s="52">
        <f t="shared" si="13"/>
        <v>23.4</v>
      </c>
      <c r="DW6" s="52">
        <f t="shared" si="13"/>
        <v>21.3</v>
      </c>
      <c r="DX6" s="52">
        <f t="shared" si="13"/>
        <v>40.1</v>
      </c>
      <c r="DY6" s="52">
        <f t="shared" si="13"/>
        <v>40.799999999999997</v>
      </c>
      <c r="DZ6" s="52">
        <f t="shared" si="13"/>
        <v>40.4</v>
      </c>
      <c r="EA6" s="52">
        <f t="shared" si="13"/>
        <v>33.799999999999997</v>
      </c>
      <c r="EB6" s="52">
        <f t="shared" si="13"/>
        <v>29.9</v>
      </c>
      <c r="EC6" s="52" t="str">
        <f>IF(EC8="-","【-】","【"&amp;SUBSTITUTE(TEXT(EC8,"#,##0.0"),"-","△")&amp;"】")</f>
        <v>【54.5】</v>
      </c>
      <c r="ED6" s="52">
        <f>IF(ED8="-",NA(),ED8)</f>
        <v>40.5</v>
      </c>
      <c r="EE6" s="52">
        <f t="shared" ref="EE6:EM6" si="14">IF(EE8="-",NA(),EE8)</f>
        <v>44.3</v>
      </c>
      <c r="EF6" s="52">
        <f t="shared" si="14"/>
        <v>47.2</v>
      </c>
      <c r="EG6" s="52">
        <f t="shared" si="14"/>
        <v>50.2</v>
      </c>
      <c r="EH6" s="52">
        <f t="shared" si="14"/>
        <v>53.1</v>
      </c>
      <c r="EI6" s="52">
        <f t="shared" si="14"/>
        <v>56.4</v>
      </c>
      <c r="EJ6" s="52">
        <f t="shared" si="14"/>
        <v>56.8</v>
      </c>
      <c r="EK6" s="52">
        <f t="shared" si="14"/>
        <v>58.5</v>
      </c>
      <c r="EL6" s="52">
        <f t="shared" si="14"/>
        <v>57.4</v>
      </c>
      <c r="EM6" s="52">
        <f t="shared" si="14"/>
        <v>57.3</v>
      </c>
      <c r="EN6" s="52" t="str">
        <f>IF(EN8="-","【-】","【"&amp;SUBSTITUTE(TEXT(EN8,"#,##0.0"),"-","△")&amp;"】")</f>
        <v>【57.0】</v>
      </c>
      <c r="EO6" s="52">
        <f>IF(EO8="-",NA(),EO8)</f>
        <v>74.599999999999994</v>
      </c>
      <c r="EP6" s="52">
        <f t="shared" ref="EP6:EX6" si="15">IF(EP8="-",NA(),EP8)</f>
        <v>76.7</v>
      </c>
      <c r="EQ6" s="52">
        <f t="shared" si="15"/>
        <v>76.7</v>
      </c>
      <c r="ER6" s="52">
        <f t="shared" si="15"/>
        <v>78.2</v>
      </c>
      <c r="ES6" s="52">
        <f t="shared" si="15"/>
        <v>78.5</v>
      </c>
      <c r="ET6" s="52">
        <f t="shared" si="15"/>
        <v>71.099999999999994</v>
      </c>
      <c r="EU6" s="52">
        <f t="shared" si="15"/>
        <v>69.8</v>
      </c>
      <c r="EV6" s="52">
        <f t="shared" si="15"/>
        <v>69.7</v>
      </c>
      <c r="EW6" s="52">
        <f t="shared" si="15"/>
        <v>68.8</v>
      </c>
      <c r="EX6" s="52">
        <f t="shared" si="15"/>
        <v>68.599999999999994</v>
      </c>
      <c r="EY6" s="52" t="str">
        <f>IF(EY8="-","【-】","【"&amp;SUBSTITUTE(TEXT(EY8,"#,##0.0"),"-","△")&amp;"】")</f>
        <v>【70.4】</v>
      </c>
      <c r="EZ6" s="53">
        <f>IF(EZ8="-",NA(),EZ8)</f>
        <v>46092324</v>
      </c>
      <c r="FA6" s="53">
        <f t="shared" ref="FA6:FI6" si="16">IF(FA8="-",NA(),FA8)</f>
        <v>46767486</v>
      </c>
      <c r="FB6" s="53">
        <f t="shared" si="16"/>
        <v>47106450</v>
      </c>
      <c r="FC6" s="53">
        <f t="shared" si="16"/>
        <v>47077007</v>
      </c>
      <c r="FD6" s="53">
        <f t="shared" si="16"/>
        <v>47808084</v>
      </c>
      <c r="FE6" s="53">
        <f t="shared" si="16"/>
        <v>48164556</v>
      </c>
      <c r="FF6" s="53">
        <f t="shared" si="16"/>
        <v>49637382</v>
      </c>
      <c r="FG6" s="53">
        <f t="shared" si="16"/>
        <v>50098024</v>
      </c>
      <c r="FH6" s="53">
        <f t="shared" si="16"/>
        <v>50586262</v>
      </c>
      <c r="FI6" s="53">
        <f t="shared" si="16"/>
        <v>51878916</v>
      </c>
      <c r="FJ6" s="53" t="str">
        <f>IF(FJ8="-","【-】","【"&amp;SUBSTITUTE(TEXT(FJ8,"#,##0"),"-","△")&amp;"】")</f>
        <v>【50,999,060】</v>
      </c>
    </row>
    <row r="7" spans="1:166" s="54" customFormat="1">
      <c r="A7" s="35" t="s">
        <v>173</v>
      </c>
      <c r="B7" s="50">
        <f t="shared" ref="B7:AH7" si="17">B8</f>
        <v>2023</v>
      </c>
      <c r="C7" s="50">
        <f t="shared" si="17"/>
        <v>28797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400床以上～500床未満</v>
      </c>
      <c r="O7" s="50" t="str">
        <f>O8</f>
        <v>学術・研究機関出身</v>
      </c>
      <c r="P7" s="50" t="str">
        <f>P8</f>
        <v>直営</v>
      </c>
      <c r="Q7" s="51">
        <f t="shared" si="17"/>
        <v>23</v>
      </c>
      <c r="R7" s="50" t="str">
        <f t="shared" si="17"/>
        <v>対象</v>
      </c>
      <c r="S7" s="50" t="str">
        <f t="shared" si="17"/>
        <v>ド 透 訓</v>
      </c>
      <c r="T7" s="50" t="str">
        <f t="shared" si="17"/>
        <v>救 臨 感 災 輪</v>
      </c>
      <c r="U7" s="51" t="str">
        <f>U8</f>
        <v>-</v>
      </c>
      <c r="V7" s="51">
        <f>V8</f>
        <v>36872</v>
      </c>
      <c r="W7" s="50" t="str">
        <f>W8</f>
        <v>-</v>
      </c>
      <c r="X7" s="50" t="str">
        <f t="shared" si="17"/>
        <v>第２種該当</v>
      </c>
      <c r="Y7" s="50" t="str">
        <f t="shared" si="17"/>
        <v>７：１</v>
      </c>
      <c r="Z7" s="51">
        <f t="shared" si="17"/>
        <v>390</v>
      </c>
      <c r="AA7" s="51" t="str">
        <f t="shared" si="17"/>
        <v>-</v>
      </c>
      <c r="AB7" s="51" t="str">
        <f t="shared" si="17"/>
        <v>-</v>
      </c>
      <c r="AC7" s="51">
        <f t="shared" si="17"/>
        <v>44</v>
      </c>
      <c r="AD7" s="51">
        <f t="shared" si="17"/>
        <v>4</v>
      </c>
      <c r="AE7" s="51">
        <f t="shared" si="17"/>
        <v>438</v>
      </c>
      <c r="AF7" s="51">
        <f t="shared" si="17"/>
        <v>367</v>
      </c>
      <c r="AG7" s="51" t="str">
        <f t="shared" si="17"/>
        <v>-</v>
      </c>
      <c r="AH7" s="51">
        <f t="shared" si="17"/>
        <v>367</v>
      </c>
      <c r="AI7" s="52">
        <f>AI8</f>
        <v>99.7</v>
      </c>
      <c r="AJ7" s="52">
        <f t="shared" ref="AJ7:AR7" si="18">AJ8</f>
        <v>106.5</v>
      </c>
      <c r="AK7" s="52">
        <f t="shared" si="18"/>
        <v>106.6</v>
      </c>
      <c r="AL7" s="52">
        <f t="shared" si="18"/>
        <v>104</v>
      </c>
      <c r="AM7" s="52">
        <f t="shared" si="18"/>
        <v>98.9</v>
      </c>
      <c r="AN7" s="52">
        <f t="shared" si="18"/>
        <v>99</v>
      </c>
      <c r="AO7" s="52">
        <f t="shared" si="18"/>
        <v>103.9</v>
      </c>
      <c r="AP7" s="52">
        <f t="shared" si="18"/>
        <v>106.6</v>
      </c>
      <c r="AQ7" s="52">
        <f t="shared" si="18"/>
        <v>103.5</v>
      </c>
      <c r="AR7" s="52">
        <f t="shared" si="18"/>
        <v>96.8</v>
      </c>
      <c r="AS7" s="52"/>
      <c r="AT7" s="52">
        <f>AT8</f>
        <v>84.9</v>
      </c>
      <c r="AU7" s="52">
        <f t="shared" ref="AU7:BC7" si="19">AU8</f>
        <v>84.5</v>
      </c>
      <c r="AV7" s="52">
        <f t="shared" si="19"/>
        <v>84.4</v>
      </c>
      <c r="AW7" s="52">
        <f t="shared" si="19"/>
        <v>83.8</v>
      </c>
      <c r="AX7" s="52">
        <f t="shared" si="19"/>
        <v>89.2</v>
      </c>
      <c r="AY7" s="52">
        <f t="shared" si="19"/>
        <v>92.4</v>
      </c>
      <c r="AZ7" s="52">
        <f t="shared" si="19"/>
        <v>87.5</v>
      </c>
      <c r="BA7" s="52">
        <f t="shared" si="19"/>
        <v>89.4</v>
      </c>
      <c r="BB7" s="52">
        <f t="shared" si="19"/>
        <v>88.9</v>
      </c>
      <c r="BC7" s="52">
        <f t="shared" si="19"/>
        <v>89.2</v>
      </c>
      <c r="BD7" s="52"/>
      <c r="BE7" s="52">
        <f>BE8</f>
        <v>84.5</v>
      </c>
      <c r="BF7" s="52">
        <f t="shared" ref="BF7:BN7" si="20">BF8</f>
        <v>82.9</v>
      </c>
      <c r="BG7" s="52">
        <f t="shared" si="20"/>
        <v>82.8</v>
      </c>
      <c r="BH7" s="52">
        <f t="shared" si="20"/>
        <v>82.6</v>
      </c>
      <c r="BI7" s="52">
        <f t="shared" si="20"/>
        <v>88.2</v>
      </c>
      <c r="BJ7" s="52">
        <f t="shared" si="20"/>
        <v>89.9</v>
      </c>
      <c r="BK7" s="52">
        <f t="shared" si="20"/>
        <v>84.9</v>
      </c>
      <c r="BL7" s="52">
        <f t="shared" si="20"/>
        <v>86.9</v>
      </c>
      <c r="BM7" s="52">
        <f t="shared" si="20"/>
        <v>86.4</v>
      </c>
      <c r="BN7" s="52">
        <f t="shared" si="20"/>
        <v>86.7</v>
      </c>
      <c r="BO7" s="52"/>
      <c r="BP7" s="52">
        <f>BP8</f>
        <v>66.3</v>
      </c>
      <c r="BQ7" s="52">
        <f t="shared" ref="BQ7:BY7" si="21">BQ8</f>
        <v>61.7</v>
      </c>
      <c r="BR7" s="52">
        <f t="shared" si="21"/>
        <v>62.6</v>
      </c>
      <c r="BS7" s="52">
        <f t="shared" si="21"/>
        <v>65.599999999999994</v>
      </c>
      <c r="BT7" s="52">
        <f t="shared" si="21"/>
        <v>68.599999999999994</v>
      </c>
      <c r="BU7" s="52">
        <f t="shared" si="21"/>
        <v>77</v>
      </c>
      <c r="BV7" s="52">
        <f t="shared" si="21"/>
        <v>68.400000000000006</v>
      </c>
      <c r="BW7" s="52">
        <f t="shared" si="21"/>
        <v>68.2</v>
      </c>
      <c r="BX7" s="52">
        <f t="shared" si="21"/>
        <v>68.400000000000006</v>
      </c>
      <c r="BY7" s="52">
        <f t="shared" si="21"/>
        <v>70.900000000000006</v>
      </c>
      <c r="BZ7" s="52"/>
      <c r="CA7" s="53">
        <f>CA8</f>
        <v>54166</v>
      </c>
      <c r="CB7" s="53">
        <f t="shared" ref="CB7:CJ7" si="22">CB8</f>
        <v>57875</v>
      </c>
      <c r="CC7" s="53">
        <f t="shared" si="22"/>
        <v>56985</v>
      </c>
      <c r="CD7" s="53">
        <f t="shared" si="22"/>
        <v>58110</v>
      </c>
      <c r="CE7" s="53">
        <f t="shared" si="22"/>
        <v>63962</v>
      </c>
      <c r="CF7" s="53">
        <f t="shared" si="22"/>
        <v>60271</v>
      </c>
      <c r="CG7" s="53">
        <f t="shared" si="22"/>
        <v>63766</v>
      </c>
      <c r="CH7" s="53">
        <f t="shared" si="22"/>
        <v>66386</v>
      </c>
      <c r="CI7" s="53">
        <f t="shared" si="22"/>
        <v>69418</v>
      </c>
      <c r="CJ7" s="53">
        <f t="shared" si="22"/>
        <v>70803</v>
      </c>
      <c r="CK7" s="52"/>
      <c r="CL7" s="53">
        <f>CL8</f>
        <v>13021</v>
      </c>
      <c r="CM7" s="53">
        <f t="shared" ref="CM7:CU7" si="23">CM8</f>
        <v>13830</v>
      </c>
      <c r="CN7" s="53">
        <f t="shared" si="23"/>
        <v>14331</v>
      </c>
      <c r="CO7" s="53">
        <f t="shared" si="23"/>
        <v>14802</v>
      </c>
      <c r="CP7" s="53">
        <f t="shared" si="23"/>
        <v>15510</v>
      </c>
      <c r="CQ7" s="53">
        <f t="shared" si="23"/>
        <v>16979</v>
      </c>
      <c r="CR7" s="53">
        <f t="shared" si="23"/>
        <v>18423</v>
      </c>
      <c r="CS7" s="53">
        <f t="shared" si="23"/>
        <v>19190</v>
      </c>
      <c r="CT7" s="53">
        <f t="shared" si="23"/>
        <v>19216</v>
      </c>
      <c r="CU7" s="53">
        <f t="shared" si="23"/>
        <v>20167</v>
      </c>
      <c r="CV7" s="52"/>
      <c r="CW7" s="52">
        <f>CW8</f>
        <v>55.4</v>
      </c>
      <c r="CX7" s="52">
        <f t="shared" ref="CX7:DF7" si="24">CX8</f>
        <v>56.9</v>
      </c>
      <c r="CY7" s="52">
        <f t="shared" si="24"/>
        <v>58.3</v>
      </c>
      <c r="CZ7" s="52">
        <f t="shared" si="24"/>
        <v>57</v>
      </c>
      <c r="DA7" s="52">
        <f t="shared" si="24"/>
        <v>53.9</v>
      </c>
      <c r="DB7" s="52">
        <f t="shared" si="24"/>
        <v>53</v>
      </c>
      <c r="DC7" s="52">
        <f t="shared" si="24"/>
        <v>56.7</v>
      </c>
      <c r="DD7" s="52">
        <f t="shared" si="24"/>
        <v>54.2</v>
      </c>
      <c r="DE7" s="52">
        <f t="shared" si="24"/>
        <v>53.9</v>
      </c>
      <c r="DF7" s="52">
        <f t="shared" si="24"/>
        <v>54.1</v>
      </c>
      <c r="DG7" s="52"/>
      <c r="DH7" s="52">
        <f>DH8</f>
        <v>25.7</v>
      </c>
      <c r="DI7" s="52">
        <f t="shared" ref="DI7:DQ7" si="25">DI8</f>
        <v>26.4</v>
      </c>
      <c r="DJ7" s="52">
        <f t="shared" si="25"/>
        <v>26.9</v>
      </c>
      <c r="DK7" s="52">
        <f t="shared" si="25"/>
        <v>28.8</v>
      </c>
      <c r="DL7" s="52">
        <f t="shared" si="25"/>
        <v>28.2</v>
      </c>
      <c r="DM7" s="52">
        <f t="shared" si="25"/>
        <v>26.4</v>
      </c>
      <c r="DN7" s="52">
        <f t="shared" si="25"/>
        <v>26.2</v>
      </c>
      <c r="DO7" s="52">
        <f t="shared" si="25"/>
        <v>26.3</v>
      </c>
      <c r="DP7" s="52">
        <f t="shared" si="25"/>
        <v>26.3</v>
      </c>
      <c r="DQ7" s="52">
        <f t="shared" si="25"/>
        <v>28</v>
      </c>
      <c r="DR7" s="52"/>
      <c r="DS7" s="52">
        <f>DS8</f>
        <v>45.6</v>
      </c>
      <c r="DT7" s="52">
        <f t="shared" ref="DT7:EB7" si="26">DT8</f>
        <v>38.5</v>
      </c>
      <c r="DU7" s="52">
        <f t="shared" si="26"/>
        <v>30.7</v>
      </c>
      <c r="DV7" s="52">
        <f t="shared" si="26"/>
        <v>23.4</v>
      </c>
      <c r="DW7" s="52">
        <f t="shared" si="26"/>
        <v>21.3</v>
      </c>
      <c r="DX7" s="52">
        <f t="shared" si="26"/>
        <v>40.1</v>
      </c>
      <c r="DY7" s="52">
        <f t="shared" si="26"/>
        <v>40.799999999999997</v>
      </c>
      <c r="DZ7" s="52">
        <f t="shared" si="26"/>
        <v>40.4</v>
      </c>
      <c r="EA7" s="52">
        <f t="shared" si="26"/>
        <v>33.799999999999997</v>
      </c>
      <c r="EB7" s="52">
        <f t="shared" si="26"/>
        <v>29.9</v>
      </c>
      <c r="EC7" s="52"/>
      <c r="ED7" s="52">
        <f>ED8</f>
        <v>40.5</v>
      </c>
      <c r="EE7" s="52">
        <f t="shared" ref="EE7:EM7" si="27">EE8</f>
        <v>44.3</v>
      </c>
      <c r="EF7" s="52">
        <f t="shared" si="27"/>
        <v>47.2</v>
      </c>
      <c r="EG7" s="52">
        <f t="shared" si="27"/>
        <v>50.2</v>
      </c>
      <c r="EH7" s="52">
        <f t="shared" si="27"/>
        <v>53.1</v>
      </c>
      <c r="EI7" s="52">
        <f t="shared" si="27"/>
        <v>56.4</v>
      </c>
      <c r="EJ7" s="52">
        <f t="shared" si="27"/>
        <v>56.8</v>
      </c>
      <c r="EK7" s="52">
        <f t="shared" si="27"/>
        <v>58.5</v>
      </c>
      <c r="EL7" s="52">
        <f t="shared" si="27"/>
        <v>57.4</v>
      </c>
      <c r="EM7" s="52">
        <f t="shared" si="27"/>
        <v>57.3</v>
      </c>
      <c r="EN7" s="52"/>
      <c r="EO7" s="52">
        <f>EO8</f>
        <v>74.599999999999994</v>
      </c>
      <c r="EP7" s="52">
        <f t="shared" ref="EP7:EX7" si="28">EP8</f>
        <v>76.7</v>
      </c>
      <c r="EQ7" s="52">
        <f t="shared" si="28"/>
        <v>76.7</v>
      </c>
      <c r="ER7" s="52">
        <f t="shared" si="28"/>
        <v>78.2</v>
      </c>
      <c r="ES7" s="52">
        <f t="shared" si="28"/>
        <v>78.5</v>
      </c>
      <c r="ET7" s="52">
        <f t="shared" si="28"/>
        <v>71.099999999999994</v>
      </c>
      <c r="EU7" s="52">
        <f t="shared" si="28"/>
        <v>69.8</v>
      </c>
      <c r="EV7" s="52">
        <f t="shared" si="28"/>
        <v>69.7</v>
      </c>
      <c r="EW7" s="52">
        <f t="shared" si="28"/>
        <v>68.8</v>
      </c>
      <c r="EX7" s="52">
        <f t="shared" si="28"/>
        <v>68.599999999999994</v>
      </c>
      <c r="EY7" s="52"/>
      <c r="EZ7" s="53">
        <f>EZ8</f>
        <v>46092324</v>
      </c>
      <c r="FA7" s="53">
        <f t="shared" ref="FA7:FI7" si="29">FA8</f>
        <v>46767486</v>
      </c>
      <c r="FB7" s="53">
        <f t="shared" si="29"/>
        <v>47106450</v>
      </c>
      <c r="FC7" s="53">
        <f t="shared" si="29"/>
        <v>47077007</v>
      </c>
      <c r="FD7" s="53">
        <f t="shared" si="29"/>
        <v>47808084</v>
      </c>
      <c r="FE7" s="53">
        <f t="shared" si="29"/>
        <v>48164556</v>
      </c>
      <c r="FF7" s="53">
        <f t="shared" si="29"/>
        <v>49637382</v>
      </c>
      <c r="FG7" s="53">
        <f t="shared" si="29"/>
        <v>50098024</v>
      </c>
      <c r="FH7" s="53">
        <f t="shared" si="29"/>
        <v>50586262</v>
      </c>
      <c r="FI7" s="53">
        <f t="shared" si="29"/>
        <v>51878916</v>
      </c>
      <c r="FJ7" s="53"/>
    </row>
    <row r="8" spans="1:166" s="54" customFormat="1">
      <c r="A8" s="35"/>
      <c r="B8" s="55">
        <v>2023</v>
      </c>
      <c r="C8" s="55">
        <v>28797</v>
      </c>
      <c r="D8" s="55">
        <v>46</v>
      </c>
      <c r="E8" s="55">
        <v>6</v>
      </c>
      <c r="F8" s="55">
        <v>0</v>
      </c>
      <c r="G8" s="55">
        <v>1</v>
      </c>
      <c r="H8" s="55" t="s">
        <v>174</v>
      </c>
      <c r="I8" s="55" t="s">
        <v>175</v>
      </c>
      <c r="J8" s="55" t="s">
        <v>176</v>
      </c>
      <c r="K8" s="55" t="s">
        <v>177</v>
      </c>
      <c r="L8" s="55" t="s">
        <v>178</v>
      </c>
      <c r="M8" s="55" t="s">
        <v>179</v>
      </c>
      <c r="N8" s="55" t="s">
        <v>180</v>
      </c>
      <c r="O8" s="55" t="s">
        <v>181</v>
      </c>
      <c r="P8" s="55" t="s">
        <v>182</v>
      </c>
      <c r="Q8" s="56">
        <v>23</v>
      </c>
      <c r="R8" s="55" t="s">
        <v>183</v>
      </c>
      <c r="S8" s="55" t="s">
        <v>184</v>
      </c>
      <c r="T8" s="55" t="s">
        <v>185</v>
      </c>
      <c r="U8" s="56" t="s">
        <v>40</v>
      </c>
      <c r="V8" s="56">
        <v>36872</v>
      </c>
      <c r="W8" s="55" t="s">
        <v>40</v>
      </c>
      <c r="X8" s="55" t="s">
        <v>186</v>
      </c>
      <c r="Y8" s="57" t="s">
        <v>187</v>
      </c>
      <c r="Z8" s="56">
        <v>390</v>
      </c>
      <c r="AA8" s="56" t="s">
        <v>40</v>
      </c>
      <c r="AB8" s="56" t="s">
        <v>40</v>
      </c>
      <c r="AC8" s="56">
        <v>44</v>
      </c>
      <c r="AD8" s="56">
        <v>4</v>
      </c>
      <c r="AE8" s="56">
        <v>438</v>
      </c>
      <c r="AF8" s="56">
        <v>367</v>
      </c>
      <c r="AG8" s="56" t="s">
        <v>40</v>
      </c>
      <c r="AH8" s="56">
        <v>367</v>
      </c>
      <c r="AI8" s="58">
        <v>99.7</v>
      </c>
      <c r="AJ8" s="58">
        <v>106.5</v>
      </c>
      <c r="AK8" s="58">
        <v>106.6</v>
      </c>
      <c r="AL8" s="58">
        <v>104</v>
      </c>
      <c r="AM8" s="58">
        <v>98.9</v>
      </c>
      <c r="AN8" s="58">
        <v>99</v>
      </c>
      <c r="AO8" s="58">
        <v>103.9</v>
      </c>
      <c r="AP8" s="58">
        <v>106.6</v>
      </c>
      <c r="AQ8" s="58">
        <v>103.5</v>
      </c>
      <c r="AR8" s="58">
        <v>96.8</v>
      </c>
      <c r="AS8" s="58">
        <v>96.6</v>
      </c>
      <c r="AT8" s="58">
        <v>84.9</v>
      </c>
      <c r="AU8" s="58">
        <v>84.5</v>
      </c>
      <c r="AV8" s="58">
        <v>84.4</v>
      </c>
      <c r="AW8" s="58">
        <v>83.8</v>
      </c>
      <c r="AX8" s="58">
        <v>89.2</v>
      </c>
      <c r="AY8" s="58">
        <v>92.4</v>
      </c>
      <c r="AZ8" s="58">
        <v>87.5</v>
      </c>
      <c r="BA8" s="58">
        <v>89.4</v>
      </c>
      <c r="BB8" s="58">
        <v>88.9</v>
      </c>
      <c r="BC8" s="58">
        <v>89.2</v>
      </c>
      <c r="BD8" s="58">
        <v>86.6</v>
      </c>
      <c r="BE8" s="59">
        <v>84.5</v>
      </c>
      <c r="BF8" s="59">
        <v>82.9</v>
      </c>
      <c r="BG8" s="59">
        <v>82.8</v>
      </c>
      <c r="BH8" s="59">
        <v>82.6</v>
      </c>
      <c r="BI8" s="59">
        <v>88.2</v>
      </c>
      <c r="BJ8" s="59">
        <v>89.9</v>
      </c>
      <c r="BK8" s="59">
        <v>84.9</v>
      </c>
      <c r="BL8" s="59">
        <v>86.9</v>
      </c>
      <c r="BM8" s="59">
        <v>86.4</v>
      </c>
      <c r="BN8" s="59">
        <v>86.7</v>
      </c>
      <c r="BO8" s="59">
        <v>83.9</v>
      </c>
      <c r="BP8" s="58">
        <v>66.3</v>
      </c>
      <c r="BQ8" s="58">
        <v>61.7</v>
      </c>
      <c r="BR8" s="58">
        <v>62.6</v>
      </c>
      <c r="BS8" s="58">
        <v>65.599999999999994</v>
      </c>
      <c r="BT8" s="58">
        <v>68.599999999999994</v>
      </c>
      <c r="BU8" s="58">
        <v>77</v>
      </c>
      <c r="BV8" s="58">
        <v>68.400000000000006</v>
      </c>
      <c r="BW8" s="58">
        <v>68.2</v>
      </c>
      <c r="BX8" s="58">
        <v>68.400000000000006</v>
      </c>
      <c r="BY8" s="58">
        <v>70.900000000000006</v>
      </c>
      <c r="BZ8" s="58">
        <v>68.7</v>
      </c>
      <c r="CA8" s="59">
        <v>54166</v>
      </c>
      <c r="CB8" s="59">
        <v>57875</v>
      </c>
      <c r="CC8" s="59">
        <v>56985</v>
      </c>
      <c r="CD8" s="59">
        <v>58110</v>
      </c>
      <c r="CE8" s="59">
        <v>63962</v>
      </c>
      <c r="CF8" s="59">
        <v>60271</v>
      </c>
      <c r="CG8" s="59">
        <v>63766</v>
      </c>
      <c r="CH8" s="59">
        <v>66386</v>
      </c>
      <c r="CI8" s="59">
        <v>69418</v>
      </c>
      <c r="CJ8" s="59">
        <v>70803</v>
      </c>
      <c r="CK8" s="58">
        <v>62428</v>
      </c>
      <c r="CL8" s="59">
        <v>13021</v>
      </c>
      <c r="CM8" s="59">
        <v>13830</v>
      </c>
      <c r="CN8" s="59">
        <v>14331</v>
      </c>
      <c r="CO8" s="59">
        <v>14802</v>
      </c>
      <c r="CP8" s="59">
        <v>15510</v>
      </c>
      <c r="CQ8" s="59">
        <v>16979</v>
      </c>
      <c r="CR8" s="59">
        <v>18423</v>
      </c>
      <c r="CS8" s="59">
        <v>19190</v>
      </c>
      <c r="CT8" s="59">
        <v>19216</v>
      </c>
      <c r="CU8" s="59">
        <v>20167</v>
      </c>
      <c r="CV8" s="58">
        <v>18236</v>
      </c>
      <c r="CW8" s="59">
        <v>55.4</v>
      </c>
      <c r="CX8" s="59">
        <v>56.9</v>
      </c>
      <c r="CY8" s="59">
        <v>58.3</v>
      </c>
      <c r="CZ8" s="59">
        <v>57</v>
      </c>
      <c r="DA8" s="59">
        <v>53.9</v>
      </c>
      <c r="DB8" s="59">
        <v>53</v>
      </c>
      <c r="DC8" s="59">
        <v>56.7</v>
      </c>
      <c r="DD8" s="59">
        <v>54.2</v>
      </c>
      <c r="DE8" s="59">
        <v>53.9</v>
      </c>
      <c r="DF8" s="59">
        <v>54.1</v>
      </c>
      <c r="DG8" s="59">
        <v>56.1</v>
      </c>
      <c r="DH8" s="59">
        <v>25.7</v>
      </c>
      <c r="DI8" s="59">
        <v>26.4</v>
      </c>
      <c r="DJ8" s="59">
        <v>26.9</v>
      </c>
      <c r="DK8" s="59">
        <v>28.8</v>
      </c>
      <c r="DL8" s="59">
        <v>28.2</v>
      </c>
      <c r="DM8" s="59">
        <v>26.4</v>
      </c>
      <c r="DN8" s="59">
        <v>26.2</v>
      </c>
      <c r="DO8" s="59">
        <v>26.3</v>
      </c>
      <c r="DP8" s="59">
        <v>26.3</v>
      </c>
      <c r="DQ8" s="59">
        <v>28</v>
      </c>
      <c r="DR8" s="59">
        <v>26.4</v>
      </c>
      <c r="DS8" s="59">
        <v>45.6</v>
      </c>
      <c r="DT8" s="59">
        <v>38.5</v>
      </c>
      <c r="DU8" s="59">
        <v>30.7</v>
      </c>
      <c r="DV8" s="59">
        <v>23.4</v>
      </c>
      <c r="DW8" s="59">
        <v>21.3</v>
      </c>
      <c r="DX8" s="59">
        <v>40.1</v>
      </c>
      <c r="DY8" s="59">
        <v>40.799999999999997</v>
      </c>
      <c r="DZ8" s="59">
        <v>40.4</v>
      </c>
      <c r="EA8" s="59">
        <v>33.799999999999997</v>
      </c>
      <c r="EB8" s="59">
        <v>29.9</v>
      </c>
      <c r="EC8" s="59">
        <v>54.5</v>
      </c>
      <c r="ED8" s="58">
        <v>40.5</v>
      </c>
      <c r="EE8" s="58">
        <v>44.3</v>
      </c>
      <c r="EF8" s="58">
        <v>47.2</v>
      </c>
      <c r="EG8" s="58">
        <v>50.2</v>
      </c>
      <c r="EH8" s="58">
        <v>53.1</v>
      </c>
      <c r="EI8" s="58">
        <v>56.4</v>
      </c>
      <c r="EJ8" s="58">
        <v>56.8</v>
      </c>
      <c r="EK8" s="58">
        <v>58.5</v>
      </c>
      <c r="EL8" s="58">
        <v>57.4</v>
      </c>
      <c r="EM8" s="58">
        <v>57.3</v>
      </c>
      <c r="EN8" s="58">
        <v>57</v>
      </c>
      <c r="EO8" s="58">
        <v>74.599999999999994</v>
      </c>
      <c r="EP8" s="58">
        <v>76.7</v>
      </c>
      <c r="EQ8" s="58">
        <v>76.7</v>
      </c>
      <c r="ER8" s="58">
        <v>78.2</v>
      </c>
      <c r="ES8" s="58">
        <v>78.5</v>
      </c>
      <c r="ET8" s="58">
        <v>71.099999999999994</v>
      </c>
      <c r="EU8" s="58">
        <v>69.8</v>
      </c>
      <c r="EV8" s="58">
        <v>69.7</v>
      </c>
      <c r="EW8" s="58">
        <v>68.8</v>
      </c>
      <c r="EX8" s="58">
        <v>68.599999999999994</v>
      </c>
      <c r="EY8" s="58">
        <v>70.400000000000006</v>
      </c>
      <c r="EZ8" s="59">
        <v>46092324</v>
      </c>
      <c r="FA8" s="59">
        <v>46767486</v>
      </c>
      <c r="FB8" s="59">
        <v>47106450</v>
      </c>
      <c r="FC8" s="59">
        <v>47077007</v>
      </c>
      <c r="FD8" s="59">
        <v>47808084</v>
      </c>
      <c r="FE8" s="59">
        <v>48164556</v>
      </c>
      <c r="FF8" s="59">
        <v>49637382</v>
      </c>
      <c r="FG8" s="59">
        <v>50098024</v>
      </c>
      <c r="FH8" s="59">
        <v>50586262</v>
      </c>
      <c r="FI8" s="59">
        <v>51878916</v>
      </c>
      <c r="FJ8" s="59">
        <v>50999060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188</v>
      </c>
      <c r="C10" s="62" t="s">
        <v>189</v>
      </c>
      <c r="D10" s="62" t="s">
        <v>190</v>
      </c>
      <c r="E10" s="62" t="s">
        <v>191</v>
      </c>
      <c r="F10" s="62" t="s">
        <v>192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2025-02-20T04:02:20Z</cp:lastPrinted>
  <dcterms:modified xsi:type="dcterms:W3CDTF">2025-03-06T23:18:33Z</dcterms:modified>
</cp:coreProperties>
</file>